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W:\Retail Securitisation\Qtrly Servicer Reports - 2024-1\2026\202607\"/>
    </mc:Choice>
  </mc:AlternateContent>
  <xr:revisionPtr revIDLastSave="0" documentId="13_ncr:1_{E1655AE7-A001-4A67-872B-1B564EFE0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s Balance" sheetId="107" r:id="rId1"/>
    <sheet name="Cumulative Defaults" sheetId="85" r:id="rId2"/>
    <sheet name="Collateral Tables" sheetId="122" r:id="rId3"/>
  </sheets>
  <externalReferences>
    <externalReference r:id="rId4"/>
  </externalReferences>
  <definedNames>
    <definedName name="ABS_pg1" localSheetId="1">#REF!</definedName>
    <definedName name="ABS_pg1">#REF!</definedName>
    <definedName name="ABS_pg2" localSheetId="1">#REF!</definedName>
    <definedName name="ABS_pg2">#REF!</definedName>
    <definedName name="Chargeoffs" localSheetId="1">#REF!</definedName>
    <definedName name="Chargeoffs">#REF!</definedName>
    <definedName name="Input_Key" localSheetId="1">#REF!</definedName>
    <definedName name="Input_Key">#REF!</definedName>
    <definedName name="Input_Key_pg2" localSheetId="1">#REF!</definedName>
    <definedName name="Input_Key_pg2">#REF!</definedName>
    <definedName name="Payment_Directions_pg1" localSheetId="1">#REF!</definedName>
    <definedName name="Payment_Directions_pg1">#REF!</definedName>
    <definedName name="Payment_Directions_pg2" localSheetId="1">#REF!</definedName>
    <definedName name="Payment_Directions_pg2">#REF!</definedName>
    <definedName name="_xlnm.Print_Area" localSheetId="2">'Collateral Tables'!$B$1:$AM$270</definedName>
    <definedName name="_xlnm.Print_Titles" localSheetId="2">'Collateral Tables'!$1:$4</definedName>
    <definedName name="QMR_pg1" localSheetId="1">#REF!</definedName>
    <definedName name="QMR_pg1">#REF!</definedName>
    <definedName name="QMR_pg2" localSheetId="1">#REF!</definedName>
    <definedName name="QMR_pg2">#REF!</definedName>
    <definedName name="QMR_pg3" localSheetId="1">#REF!</definedName>
    <definedName name="QMR_pg3">#REF!</definedName>
    <definedName name="QMR_pg4" localSheetId="1">#REF!</definedName>
    <definedName name="QMR_pg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85" l="1"/>
  <c r="B12" i="85"/>
  <c r="D12" i="85"/>
  <c r="A24" i="122"/>
  <c r="A23" i="122"/>
  <c r="A9" i="122"/>
  <c r="B191" i="107"/>
  <c r="B190" i="107"/>
  <c r="B189" i="107"/>
  <c r="B188" i="107"/>
  <c r="B187" i="107"/>
  <c r="B186" i="107"/>
  <c r="B185" i="107"/>
  <c r="B184" i="107"/>
  <c r="B183" i="107"/>
  <c r="B182" i="107"/>
  <c r="B181" i="107"/>
  <c r="B180" i="107"/>
  <c r="B179" i="107"/>
  <c r="B169" i="107" l="1"/>
  <c r="B168" i="107"/>
  <c r="B167" i="107"/>
  <c r="B166" i="107"/>
  <c r="B165" i="107"/>
  <c r="B164" i="107"/>
  <c r="B163" i="107"/>
  <c r="B162" i="107"/>
  <c r="B161" i="107"/>
  <c r="B160" i="107"/>
  <c r="B159" i="107"/>
  <c r="B158" i="107"/>
  <c r="B157" i="107"/>
  <c r="B147" i="107"/>
  <c r="B146" i="107"/>
  <c r="B145" i="107"/>
  <c r="B144" i="107"/>
  <c r="B143" i="107"/>
  <c r="B142" i="107"/>
  <c r="B141" i="107"/>
  <c r="B140" i="107"/>
  <c r="B139" i="107"/>
  <c r="B138" i="107"/>
  <c r="B137" i="107"/>
  <c r="B136" i="107"/>
  <c r="B135" i="107"/>
  <c r="B125" i="107"/>
  <c r="B124" i="107"/>
  <c r="B123" i="107"/>
  <c r="B122" i="107"/>
  <c r="B121" i="107"/>
  <c r="B120" i="107"/>
  <c r="B119" i="107"/>
  <c r="B118" i="107"/>
  <c r="B117" i="107"/>
  <c r="B116" i="107"/>
  <c r="B115" i="107"/>
  <c r="B114" i="107"/>
  <c r="B113" i="107"/>
  <c r="B103" i="107" l="1"/>
  <c r="B102" i="107"/>
  <c r="B101" i="107"/>
  <c r="B100" i="107"/>
  <c r="B99" i="107"/>
  <c r="B98" i="107"/>
  <c r="B97" i="107"/>
  <c r="B96" i="107"/>
  <c r="B95" i="107"/>
  <c r="B94" i="107"/>
  <c r="B93" i="107"/>
  <c r="B92" i="107"/>
  <c r="B91" i="107"/>
  <c r="B81" i="107" l="1"/>
  <c r="B80" i="107"/>
  <c r="B79" i="107"/>
  <c r="B78" i="107"/>
  <c r="B77" i="107"/>
  <c r="B76" i="107"/>
  <c r="B75" i="107"/>
  <c r="B74" i="107"/>
  <c r="B73" i="107"/>
  <c r="B72" i="107"/>
  <c r="B71" i="107"/>
  <c r="B70" i="107"/>
  <c r="B69" i="107"/>
  <c r="B59" i="107" l="1"/>
  <c r="B58" i="107"/>
  <c r="B57" i="107"/>
  <c r="B56" i="107"/>
  <c r="B55" i="107"/>
  <c r="B54" i="107"/>
  <c r="B53" i="107"/>
  <c r="B52" i="107"/>
  <c r="B51" i="107"/>
  <c r="B50" i="107"/>
  <c r="B49" i="107"/>
  <c r="B48" i="107"/>
  <c r="B47" i="107"/>
  <c r="B37" i="107" l="1"/>
  <c r="B36" i="107"/>
  <c r="B35" i="107"/>
  <c r="B34" i="107"/>
  <c r="B33" i="107"/>
  <c r="B32" i="107"/>
  <c r="B31" i="107"/>
  <c r="B30" i="107"/>
  <c r="B29" i="107"/>
  <c r="B28" i="107"/>
  <c r="B27" i="107"/>
  <c r="B26" i="107"/>
  <c r="B25" i="107"/>
  <c r="B4" i="85"/>
  <c r="B5" i="85" s="1"/>
  <c r="B6" i="85" s="1"/>
  <c r="B7" i="85" s="1"/>
  <c r="B8" i="85" s="1"/>
  <c r="B9" i="85" s="1"/>
  <c r="B10" i="85" s="1"/>
  <c r="B11" i="85" s="1"/>
  <c r="C4" i="85" l="1"/>
  <c r="A166" i="122"/>
  <c r="A165" i="122"/>
  <c r="A164" i="122"/>
  <c r="A163" i="122"/>
  <c r="A162" i="122"/>
  <c r="A161" i="122"/>
  <c r="A160" i="122"/>
  <c r="A159" i="122"/>
  <c r="A158" i="122"/>
  <c r="A157" i="122"/>
  <c r="A156" i="122"/>
  <c r="A155" i="122"/>
  <c r="A154" i="122"/>
  <c r="A153" i="122"/>
  <c r="A152" i="122"/>
  <c r="A151" i="122"/>
  <c r="A150" i="122"/>
  <c r="A149" i="122"/>
  <c r="A148" i="122"/>
  <c r="A147" i="122"/>
  <c r="A146" i="122"/>
  <c r="B3" i="107"/>
  <c r="B11" i="107"/>
  <c r="B10" i="107"/>
  <c r="B8" i="107"/>
  <c r="B7" i="107"/>
  <c r="B5" i="107"/>
  <c r="B4" i="107"/>
  <c r="C5" i="85" l="1"/>
  <c r="C6" i="85" s="1"/>
  <c r="B9" i="107"/>
  <c r="B12" i="107"/>
  <c r="B6" i="107"/>
  <c r="D6" i="85" l="1"/>
  <c r="C7" i="85"/>
  <c r="D5" i="85"/>
  <c r="B14" i="107"/>
  <c r="B13" i="107"/>
  <c r="B15" i="107"/>
  <c r="D7" i="85" l="1"/>
  <c r="C8" i="85"/>
  <c r="C9" i="85" s="1"/>
  <c r="D4" i="85"/>
  <c r="D9" i="85" l="1"/>
  <c r="C10" i="85"/>
  <c r="C11" i="85" s="1"/>
  <c r="D8" i="85"/>
  <c r="D11" i="85" l="1"/>
  <c r="D10" i="8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Arendse</author>
  </authors>
  <commentList>
    <comment ref="A7" authorId="0" shapeId="0" xr:uid="{6C7C21B9-7444-497B-9D7F-467167DADC90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8" authorId="0" shapeId="0" xr:uid="{DEE3DE12-1437-43AB-84FF-CA6A7E67158F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  <comment ref="A29" authorId="0" shapeId="0" xr:uid="{CE0195C4-9A15-4FB2-AC8C-B73EF4F33819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30" authorId="0" shapeId="0" xr:uid="{167AD9E5-97DA-4D3D-BEC0-ED9A2F713F2B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  <comment ref="A51" authorId="0" shapeId="0" xr:uid="{F951927A-254E-4B52-B3ED-E6DC77CFFE40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52" authorId="0" shapeId="0" xr:uid="{057976F8-803A-43B5-A3D6-5333CB0CCEAE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  <comment ref="A73" authorId="0" shapeId="0" xr:uid="{BD495E17-9E7E-4AEC-B94F-B36FEE6B99D7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74" authorId="0" shapeId="0" xr:uid="{91D0F038-9DF9-4AEF-B594-F1A092805979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  <comment ref="A95" authorId="0" shapeId="0" xr:uid="{97BB19FF-9A5B-40F3-8060-EA26F370A689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96" authorId="0" shapeId="0" xr:uid="{DC33322A-68FE-44A9-A421-C8EC41D87F0E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  <comment ref="A117" authorId="0" shapeId="0" xr:uid="{FC6661E1-FAEF-4C80-8C3C-6B7020EE42B5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118" authorId="0" shapeId="0" xr:uid="{E2D17AEC-1593-4C14-A28F-37D998BEC1E9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  <comment ref="A139" authorId="0" shapeId="0" xr:uid="{AD566471-1910-43B8-BA73-9DE22F4C8A47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140" authorId="0" shapeId="0" xr:uid="{9AAB75BE-C06C-446B-8496-7D22C13FEF93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  <comment ref="A161" authorId="0" shapeId="0" xr:uid="{3FA0A905-98A2-4A7D-AF64-B3ADFC892192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162" authorId="0" shapeId="0" xr:uid="{4627ABFD-3BFC-4F3D-940C-26651ECD6229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  <comment ref="A183" authorId="0" shapeId="0" xr:uid="{51A44230-CF7C-475A-AD70-A1610D7B9F94}">
      <text>
        <r>
          <rPr>
            <b/>
            <sz val="8"/>
            <color indexed="81"/>
            <rFont val="Tahoma"/>
            <family val="2"/>
          </rPr>
          <t>Julie Arendse:</t>
        </r>
        <r>
          <rPr>
            <sz val="8"/>
            <color indexed="81"/>
            <rFont val="Tahoma"/>
            <family val="2"/>
          </rPr>
          <t xml:space="preserve">
Excluding Aggregate Charge-Offs for current Collection Period.</t>
        </r>
      </text>
    </comment>
    <comment ref="A184" authorId="0" shapeId="0" xr:uid="{C2C27892-DD7A-4084-81AB-2686515C57C4}">
      <text>
        <r>
          <rPr>
            <b/>
            <sz val="8"/>
            <color indexed="81"/>
            <rFont val="Tahoma"/>
            <family val="2"/>
          </rPr>
          <t>Julie Arendse:
Excluding Reinstatements that have occurred during current Collection Period.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PUREVDORJ URANBILEG</author>
  </authors>
  <commentList>
    <comment ref="B8" authorId="0" shapeId="0" xr:uid="{16455A33-F3C2-43A9-A039-1320C4D0C83F}">
      <text>
        <r>
          <rPr>
            <sz val="9"/>
            <color indexed="81"/>
            <rFont val="Tahoma"/>
            <family val="2"/>
          </rPr>
          <t>Calculated based on only outstanding principal amount</t>
        </r>
      </text>
    </comment>
    <comment ref="C8" authorId="0" shapeId="0" xr:uid="{978DB015-9B57-4FAD-9493-FFCC9F823992}">
      <text>
        <r>
          <rPr>
            <sz val="9"/>
            <color indexed="81"/>
            <rFont val="Tahoma"/>
            <family val="2"/>
          </rPr>
          <t>Includes interest and ODI</t>
        </r>
      </text>
    </comment>
    <comment ref="B9" authorId="0" shapeId="0" xr:uid="{90147040-944F-4305-A491-2D7FFE402704}">
      <text>
        <r>
          <rPr>
            <sz val="9"/>
            <color indexed="81"/>
            <rFont val="Tahoma"/>
            <family val="2"/>
          </rPr>
          <t>Calculated based on only outstanding principal amount</t>
        </r>
      </text>
    </comment>
    <comment ref="C9" authorId="0" shapeId="0" xr:uid="{91F539A1-CD95-4307-800B-71D160F00356}">
      <text>
        <r>
          <rPr>
            <sz val="9"/>
            <color indexed="81"/>
            <rFont val="Tahoma"/>
            <family val="2"/>
          </rPr>
          <t>Includes interest and ODI</t>
        </r>
      </text>
    </comment>
    <comment ref="B10" authorId="0" shapeId="0" xr:uid="{84EF0A02-8E1D-49C0-A9A2-B84F1D2DDF76}">
      <text>
        <r>
          <rPr>
            <sz val="9"/>
            <color indexed="81"/>
            <rFont val="Tahoma"/>
            <family val="2"/>
          </rPr>
          <t>Calculated based on only outstanding principal amount</t>
        </r>
      </text>
    </comment>
    <comment ref="C10" authorId="0" shapeId="0" xr:uid="{020B0764-FB76-4CB2-899B-A7C223C2283A}">
      <text>
        <r>
          <rPr>
            <sz val="9"/>
            <color indexed="81"/>
            <rFont val="Tahoma"/>
            <family val="2"/>
          </rPr>
          <t>Includes interest and ODI</t>
        </r>
      </text>
    </comment>
    <comment ref="B11" authorId="0" shapeId="0" xr:uid="{6707124C-8463-40FD-8FDC-8954B8767963}">
      <text>
        <r>
          <rPr>
            <sz val="9"/>
            <color indexed="81"/>
            <rFont val="Tahoma"/>
            <family val="2"/>
          </rPr>
          <t>Calculated based on only outstanding principal amount</t>
        </r>
      </text>
    </comment>
    <comment ref="C11" authorId="0" shapeId="0" xr:uid="{E4A50791-721A-405C-B3D2-4FFE26BCC2BD}">
      <text>
        <r>
          <rPr>
            <sz val="9"/>
            <color indexed="81"/>
            <rFont val="Tahoma"/>
            <family val="2"/>
          </rPr>
          <t>Includes interest and ODI</t>
        </r>
      </text>
    </comment>
    <comment ref="B12" authorId="0" shapeId="0" xr:uid="{EF3BA99F-8F59-49E7-A1A9-087BC8C91D4D}">
      <text>
        <r>
          <rPr>
            <sz val="9"/>
            <color indexed="81"/>
            <rFont val="Tahoma"/>
            <family val="2"/>
          </rPr>
          <t>Calculated based on only outstanding principal amount</t>
        </r>
      </text>
    </comment>
    <comment ref="C12" authorId="0" shapeId="0" xr:uid="{EEA54F51-9C8C-4147-80EE-E8D1A025EDB0}">
      <text>
        <r>
          <rPr>
            <sz val="9"/>
            <color indexed="81"/>
            <rFont val="Tahoma"/>
            <family val="2"/>
          </rPr>
          <t>Includes interest and ODI</t>
        </r>
      </text>
    </comment>
  </commentList>
</comments>
</file>

<file path=xl/sharedStrings.xml><?xml version="1.0" encoding="utf-8"?>
<sst xmlns="http://schemas.openxmlformats.org/spreadsheetml/2006/main" count="631" uniqueCount="350">
  <si>
    <t>Coupon Rate (3 month BBSW + margin)</t>
  </si>
  <si>
    <t>TOTAL NOTE BALANCES</t>
  </si>
  <si>
    <t>Principal Payments to Noteholders on Payment Date</t>
  </si>
  <si>
    <t>Days in Coupon Period</t>
  </si>
  <si>
    <t>Aggregate Charge-Offs for this Collection Period</t>
  </si>
  <si>
    <t>Charge-Offs</t>
  </si>
  <si>
    <t>Gross Aggregate Charge-Offs</t>
  </si>
  <si>
    <t>Gross Aggregate Reinstatements of charge-offs</t>
  </si>
  <si>
    <t>Aggregate Charge-Offs not reinstated and to be carried over to next period</t>
  </si>
  <si>
    <t>Reinstatements relating to Charge-offs that have occurred this Collection Period</t>
  </si>
  <si>
    <t>Reinstatements of Carry Over Charge-offs not previously reinstated</t>
  </si>
  <si>
    <t>Aggregate Carry Over Charge-offs not previously reinstated</t>
  </si>
  <si>
    <t>Coupon Margin</t>
  </si>
  <si>
    <t>Recoveries</t>
  </si>
  <si>
    <t>Total Notes</t>
  </si>
  <si>
    <t>COLLATERAL DATA TABLES</t>
  </si>
  <si>
    <t>OUTSTANDING RECEIVABLES</t>
  </si>
  <si>
    <t>Opening Balance</t>
  </si>
  <si>
    <t>Principal Repayments - Scheduled</t>
  </si>
  <si>
    <t>Principal Repayments - Unscheduled</t>
  </si>
  <si>
    <t>Reinstatements</t>
  </si>
  <si>
    <t>New Receivables Purchased</t>
  </si>
  <si>
    <t>Non Cash Change in Receivables</t>
  </si>
  <si>
    <t>Closing Balance</t>
  </si>
  <si>
    <t>PORTFOLIO STATISTICS</t>
  </si>
  <si>
    <t>Summary</t>
  </si>
  <si>
    <t>Number of contracts</t>
  </si>
  <si>
    <t>Number of contracts closed during the Quarter</t>
  </si>
  <si>
    <t>Dollar value of contracts closed during the Quarter</t>
  </si>
  <si>
    <t>Dollar Value of Recoveries from Collateral</t>
  </si>
  <si>
    <t>Dollar Value of Recoveries from Other Sources</t>
  </si>
  <si>
    <t>Average Term of Contracts (Months)</t>
  </si>
  <si>
    <t>Average Term to Maturity (Months)</t>
  </si>
  <si>
    <t>Average Seasoning (Months)</t>
  </si>
  <si>
    <t>Average Dollar Value of Individual Assets</t>
  </si>
  <si>
    <t>Weighted Average Interest Rate</t>
  </si>
  <si>
    <t>Payment in Arrears</t>
  </si>
  <si>
    <t>Total</t>
  </si>
  <si>
    <t>Account Balances in Arrears</t>
  </si>
  <si>
    <t>Geographic Distribution</t>
  </si>
  <si>
    <t>New South Wales</t>
  </si>
  <si>
    <t>Victoria</t>
  </si>
  <si>
    <t>Queensland</t>
  </si>
  <si>
    <t>South Australia</t>
  </si>
  <si>
    <t>Northern Territory</t>
  </si>
  <si>
    <t>Australian Capital Territory</t>
  </si>
  <si>
    <t>Tasmania</t>
  </si>
  <si>
    <t>Western Australia</t>
  </si>
  <si>
    <t>Top Industry Distribution</t>
  </si>
  <si>
    <t>Agricultural</t>
  </si>
  <si>
    <t>Construction</t>
  </si>
  <si>
    <t>Collateral Types</t>
  </si>
  <si>
    <t>SKIDSTEER / UNILOADER</t>
  </si>
  <si>
    <t>Residual / Balloon Payment Distribution</t>
  </si>
  <si>
    <t>0</t>
  </si>
  <si>
    <t>0 to 5</t>
  </si>
  <si>
    <t>06 to 10</t>
  </si>
  <si>
    <t>11 to 15</t>
  </si>
  <si>
    <t>16 to 20</t>
  </si>
  <si>
    <t>21 to 25</t>
  </si>
  <si>
    <t>26 to 30</t>
  </si>
  <si>
    <t>31 to 35</t>
  </si>
  <si>
    <t>36 to 40</t>
  </si>
  <si>
    <t>41+%</t>
  </si>
  <si>
    <t>$ 0 - $25,000</t>
  </si>
  <si>
    <t>$ 25,001 to $50,000</t>
  </si>
  <si>
    <t>$ 50,001 to $75,000</t>
  </si>
  <si>
    <t>$ 75,001 to $100,000</t>
  </si>
  <si>
    <t>$100,001 to $125,000</t>
  </si>
  <si>
    <t>$125,001 to $150,000</t>
  </si>
  <si>
    <t>Quarter of Maturity Distribution</t>
  </si>
  <si>
    <t>Seasoning Distribution</t>
  </si>
  <si>
    <t>0 to 6 months</t>
  </si>
  <si>
    <t>07 to 12 months</t>
  </si>
  <si>
    <t>13 to 18 months</t>
  </si>
  <si>
    <t>19 to 24 months</t>
  </si>
  <si>
    <t>25 to 30 months</t>
  </si>
  <si>
    <t>31 to 36 months</t>
  </si>
  <si>
    <t>37 to 42 months</t>
  </si>
  <si>
    <t>43 to 48 months</t>
  </si>
  <si>
    <t>49 to 54 months</t>
  </si>
  <si>
    <t>55 to 60 months</t>
  </si>
  <si>
    <t>Average Residual / Balloon Payment *</t>
  </si>
  <si>
    <t>151 - 180 Days</t>
  </si>
  <si>
    <t>121 - 150 Days</t>
  </si>
  <si>
    <t>OVER 140 HP TRACTOR</t>
  </si>
  <si>
    <t>Class B Notes</t>
  </si>
  <si>
    <t>Initial Invested Amount</t>
  </si>
  <si>
    <t>SPRAYING EQUIPMENT</t>
  </si>
  <si>
    <t>CULTIVATORS,SEEDERS, HARROWS</t>
  </si>
  <si>
    <t>BALERS, WINDROWERS, MOWERS, RAKES</t>
  </si>
  <si>
    <t>EXCAVATORS / GRADERS</t>
  </si>
  <si>
    <t>FEEDERS, MIXERS, WAGONS, BINS, FEED STORAGE</t>
  </si>
  <si>
    <t>HARVESTERS - Other</t>
  </si>
  <si>
    <t>$200,001 to $300,000</t>
  </si>
  <si>
    <t>$150,000 to $200,000</t>
  </si>
  <si>
    <t>61 to 72 months</t>
  </si>
  <si>
    <t>Class A2 Notes</t>
  </si>
  <si>
    <t>$300,001 to $400,000</t>
  </si>
  <si>
    <t>$400,001 to $500,000</t>
  </si>
  <si>
    <t>$500,000+</t>
  </si>
  <si>
    <t>Contract Balance Distribution</t>
  </si>
  <si>
    <t>Remaining Term Distribution</t>
  </si>
  <si>
    <t>60+ Months</t>
  </si>
  <si>
    <t>Origination LVR Distribution</t>
  </si>
  <si>
    <t>21% to 30%</t>
  </si>
  <si>
    <t>31% to 40%</t>
  </si>
  <si>
    <t>51% to 60%</t>
  </si>
  <si>
    <t>61% to 70%</t>
  </si>
  <si>
    <t>71% to 80%</t>
  </si>
  <si>
    <t>81% to 90%</t>
  </si>
  <si>
    <t>91% to 100%</t>
  </si>
  <si>
    <t>&gt; 100%</t>
  </si>
  <si>
    <t>New v Used</t>
  </si>
  <si>
    <t>New</t>
  </si>
  <si>
    <t>Used</t>
  </si>
  <si>
    <t>Contract Type</t>
  </si>
  <si>
    <t>Finance Lease</t>
  </si>
  <si>
    <t>Goods Mortgage</t>
  </si>
  <si>
    <t>Hire Purchase</t>
  </si>
  <si>
    <t>Contract by Source</t>
  </si>
  <si>
    <t>Non Hardship Refinance</t>
  </si>
  <si>
    <t>Hardship Refinance</t>
  </si>
  <si>
    <t>Payment Frequency Distribution</t>
  </si>
  <si>
    <t>6 Consecutive</t>
  </si>
  <si>
    <t>Annual</t>
  </si>
  <si>
    <t>Monthly</t>
  </si>
  <si>
    <t>Quarterly</t>
  </si>
  <si>
    <t>Semi Annual</t>
  </si>
  <si>
    <t>Structured</t>
  </si>
  <si>
    <t>Yield Distribution</t>
  </si>
  <si>
    <t>&lt; 4%</t>
  </si>
  <si>
    <t>4% to 5%</t>
  </si>
  <si>
    <t>5% to 6%</t>
  </si>
  <si>
    <t>6% to 7%</t>
  </si>
  <si>
    <t>7% to 8%</t>
  </si>
  <si>
    <t>8% to 9%</t>
  </si>
  <si>
    <t>9% to 10%</t>
  </si>
  <si>
    <t>Top 5 Obligor</t>
  </si>
  <si>
    <t>10% to 20%</t>
  </si>
  <si>
    <t>41% to 50%</t>
  </si>
  <si>
    <t>Motor Vehicle AG</t>
  </si>
  <si>
    <t>0-12 Months</t>
  </si>
  <si>
    <t>13-24 Months</t>
  </si>
  <si>
    <t>25-36 Months</t>
  </si>
  <si>
    <t>37-48 Months</t>
  </si>
  <si>
    <t>49-60 Months</t>
  </si>
  <si>
    <t>0 - 30 Days</t>
  </si>
  <si>
    <t>31 - 60 Days</t>
  </si>
  <si>
    <t>61 - 90 Days</t>
  </si>
  <si>
    <t>91 - 120 Days</t>
  </si>
  <si>
    <t>&gt; 30 days</t>
  </si>
  <si>
    <t>&gt;90 days</t>
  </si>
  <si>
    <t>* Expressed as a % of Aggreg. Rec. closing bal.</t>
  </si>
  <si>
    <t>Class C Notes</t>
  </si>
  <si>
    <t>Cumulative Defaults &amp; Losses</t>
  </si>
  <si>
    <t>Month</t>
  </si>
  <si>
    <t>Gross Losses</t>
  </si>
  <si>
    <t>Net Losses</t>
  </si>
  <si>
    <t>1. 0 - 30 Days</t>
  </si>
  <si>
    <t>2. 31 - 60 Days</t>
  </si>
  <si>
    <t>3. 61 - 90 Days</t>
  </si>
  <si>
    <t>4. 91 - 120 Days</t>
  </si>
  <si>
    <t>5. 121 - 150 Days</t>
  </si>
  <si>
    <t>6. 151 - 180 Days</t>
  </si>
  <si>
    <t xml:space="preserve"> 0 - 30 Days</t>
  </si>
  <si>
    <t>NSW</t>
  </si>
  <si>
    <t>VIC</t>
  </si>
  <si>
    <t>QLD</t>
  </si>
  <si>
    <t>SA</t>
  </si>
  <si>
    <t>NT</t>
  </si>
  <si>
    <t>ACT</t>
  </si>
  <si>
    <t>TAS</t>
  </si>
  <si>
    <t>WA</t>
  </si>
  <si>
    <t>AG</t>
  </si>
  <si>
    <t>CE</t>
  </si>
  <si>
    <t>AGRICULTURAL MACHINERY</t>
  </si>
  <si>
    <t>CONSTRUCTION EQUIPMENT</t>
  </si>
  <si>
    <t>MOTOR VEHICLE - AG</t>
  </si>
  <si>
    <t>COMBINE</t>
  </si>
  <si>
    <t>40-100 HP TRACTOR</t>
  </si>
  <si>
    <t>100&lt;140 HP TRACTOR</t>
  </si>
  <si>
    <t>40&lt;60 HP TRACTOR</t>
  </si>
  <si>
    <t>60&lt;100 HP TRACTOR</t>
  </si>
  <si>
    <t>$0 - $25,000</t>
  </si>
  <si>
    <t>$25,001 - $50,000</t>
  </si>
  <si>
    <t>$50,001 - $75,000</t>
  </si>
  <si>
    <t>$75,001 - $100,000</t>
  </si>
  <si>
    <t>$100,001 - $125,000</t>
  </si>
  <si>
    <t>$125,001 - $150,000</t>
  </si>
  <si>
    <t>$150,001 - $200,000</t>
  </si>
  <si>
    <t>$200,001 - $300,000</t>
  </si>
  <si>
    <t>$300,001 - $400,000</t>
  </si>
  <si>
    <t>$400,001 - $500,000</t>
  </si>
  <si>
    <t>$500,001+</t>
  </si>
  <si>
    <t>6 to 10</t>
  </si>
  <si>
    <t>41+ %</t>
  </si>
  <si>
    <t>2004 Q1</t>
  </si>
  <si>
    <t>2004 Q2</t>
  </si>
  <si>
    <t>60+ months</t>
  </si>
  <si>
    <t>0 - 12 months</t>
  </si>
  <si>
    <t>13 - 24 months</t>
  </si>
  <si>
    <t>25 - 36 months</t>
  </si>
  <si>
    <t>37 - 48 months</t>
  </si>
  <si>
    <t>49 - 60 months</t>
  </si>
  <si>
    <t>01. 10% to 20%</t>
  </si>
  <si>
    <t>02. 21% to 30%</t>
  </si>
  <si>
    <t>03. 31% to 40%</t>
  </si>
  <si>
    <t>04. 41% to 50%</t>
  </si>
  <si>
    <t>05. 51% to 60%</t>
  </si>
  <si>
    <t>06. 61% to 70%</t>
  </si>
  <si>
    <t>07. 71% to 80%</t>
  </si>
  <si>
    <t>08. 81% to 90%</t>
  </si>
  <si>
    <t>09. 91% to 100%</t>
  </si>
  <si>
    <t>USed</t>
  </si>
  <si>
    <t>Refinance - Hardship</t>
  </si>
  <si>
    <t>0% to 1%</t>
  </si>
  <si>
    <t>1.01% to 2%</t>
  </si>
  <si>
    <t>2.01% to 3%</t>
  </si>
  <si>
    <t>01. 0% to 1%</t>
  </si>
  <si>
    <t>02. 1.01% to 2%</t>
  </si>
  <si>
    <t>03. 2.01% to 3%</t>
  </si>
  <si>
    <t>04. 3.01% to 4%</t>
  </si>
  <si>
    <t>05. 4.01% to 5%</t>
  </si>
  <si>
    <t>06. 5.01% to 6%</t>
  </si>
  <si>
    <t>07. 6.01% to 7%</t>
  </si>
  <si>
    <t>08. 7.01% to 8%</t>
  </si>
  <si>
    <t>09. 8.01% to 9%</t>
  </si>
  <si>
    <t>10. 9.01% to 10%</t>
  </si>
  <si>
    <t>11. 10.01% to 11%</t>
  </si>
  <si>
    <t>12. 11.01% to 12%</t>
  </si>
  <si>
    <t>13. &gt; 12%</t>
  </si>
  <si>
    <t>BACKHOE</t>
  </si>
  <si>
    <t>Dollar value of contracts</t>
  </si>
  <si>
    <t>4 EWD TRACTORS</t>
  </si>
  <si>
    <t>4WD Vehicle</t>
  </si>
  <si>
    <t>COMBINES</t>
  </si>
  <si>
    <t>COMPACT TRACK LOADER</t>
  </si>
  <si>
    <t>DRILL</t>
  </si>
  <si>
    <t>FRONT END LOADER</t>
  </si>
  <si>
    <t>FRONTS</t>
  </si>
  <si>
    <t>IRRIGATION EQUIPMENT</t>
  </si>
  <si>
    <t>MINI EXCAVATOR</t>
  </si>
  <si>
    <t>OTHER AG</t>
  </si>
  <si>
    <t>OTHER CE</t>
  </si>
  <si>
    <t>SKID STEER LOADER</t>
  </si>
  <si>
    <t>UNDER 40 HP TRACTORS</t>
  </si>
  <si>
    <t>COMPACT WHEEL LOADER</t>
  </si>
  <si>
    <t>CRAWLER EXCAVATOR</t>
  </si>
  <si>
    <t>GRADER</t>
  </si>
  <si>
    <t>MIDI CRAWLER EXCAVATOR</t>
  </si>
  <si>
    <t>SCRAPERS</t>
  </si>
  <si>
    <t>WHEEL LOADERS</t>
  </si>
  <si>
    <t>CRAWLER  DOZER</t>
  </si>
  <si>
    <t>MATERIALS HANDLING EQUIPMENT</t>
  </si>
  <si>
    <t>2024Q3</t>
  </si>
  <si>
    <t>2024Q4</t>
  </si>
  <si>
    <t>2025Q1</t>
  </si>
  <si>
    <t>2025Q2</t>
  </si>
  <si>
    <t>2025Q3</t>
  </si>
  <si>
    <t>DUMP TRUCKS</t>
  </si>
  <si>
    <t>QUAD BIKES</t>
  </si>
  <si>
    <t>ROLLER</t>
  </si>
  <si>
    <t>Telehandlers</t>
  </si>
  <si>
    <t>WHEEL LOADERS (OLD)</t>
  </si>
  <si>
    <t>Q42025</t>
  </si>
  <si>
    <t>2025Q4</t>
  </si>
  <si>
    <t>Q12026</t>
  </si>
  <si>
    <t>2026Q1</t>
  </si>
  <si>
    <t>Q22026</t>
  </si>
  <si>
    <t>2026Q2</t>
  </si>
  <si>
    <t>&gt; 60 days</t>
  </si>
  <si>
    <t>Class A Notes</t>
  </si>
  <si>
    <t>COTTON PICKERS</t>
  </si>
  <si>
    <t>Soundproof Generators</t>
  </si>
  <si>
    <t>Sugar Cane Harvesters</t>
  </si>
  <si>
    <t>TRAILER - on Farm</t>
  </si>
  <si>
    <t>TRUCK - on Farm</t>
  </si>
  <si>
    <t>Q32026</t>
  </si>
  <si>
    <t>2026Q3</t>
  </si>
  <si>
    <t>Q42026</t>
  </si>
  <si>
    <t>2026Q4</t>
  </si>
  <si>
    <t>Q12027</t>
  </si>
  <si>
    <t>2027Q1</t>
  </si>
  <si>
    <t>Invested Amount as at Previous Payment Date:  7 June 2024</t>
  </si>
  <si>
    <t>Stated Amount as at Previous Payment Date:  7 June 2024</t>
  </si>
  <si>
    <t>Invested Amount as at Payment Date:  16 August 2024</t>
  </si>
  <si>
    <t>Stated Amount as at Payment Date:  16 August 2024</t>
  </si>
  <si>
    <t>Bond Factor at Payment Date:  16 August 2024</t>
  </si>
  <si>
    <t>Coupon Entitlement to be paid out on the current Payment Date: 16 August 2024</t>
  </si>
  <si>
    <t>CNHI CAPITAL AUSTRALIA RECEIVABLES TRUST SERIES 2024-1 (TERM DEAL)</t>
  </si>
  <si>
    <t/>
  </si>
  <si>
    <t>Other - Medium</t>
  </si>
  <si>
    <t>Trailers</t>
  </si>
  <si>
    <t>2027Q2</t>
  </si>
  <si>
    <t>2027Q3</t>
  </si>
  <si>
    <t>2027Q4</t>
  </si>
  <si>
    <t>2028Q1</t>
  </si>
  <si>
    <t>2028Q2</t>
  </si>
  <si>
    <t>2028Q3</t>
  </si>
  <si>
    <t>2028Q4</t>
  </si>
  <si>
    <t>Semi-Annual</t>
  </si>
  <si>
    <t>Invested Amount as at Previous Payment Date:  16 August 2024</t>
  </si>
  <si>
    <t>Stated Amount as at Previous Payment Date:  16 August 2024</t>
  </si>
  <si>
    <t>Invested Amount as at Payment Date:  18 November 2024</t>
  </si>
  <si>
    <t>Stated Amount as at Payment Date:  18 November 2024</t>
  </si>
  <si>
    <t>Bond Factor at Payment Date:  18 November 2024</t>
  </si>
  <si>
    <t>Coupon Entitlement to be paid out on the current Payment Date: 18 November 2024</t>
  </si>
  <si>
    <t>Invested Amount as at Previous Payment Date:  18 November 2024</t>
  </si>
  <si>
    <t>Stated Amount as at Previous Payment Date:  18 November 2024</t>
  </si>
  <si>
    <t>Invested Amount as at Payment Date:  17 February 2025</t>
  </si>
  <si>
    <t>Stated Amount as at Payment Date:  17 February 2025</t>
  </si>
  <si>
    <t>Bond Factor at Payment Date:  17 February 2025</t>
  </si>
  <si>
    <t>Coupon Entitlement to be paid out on the current Payment Date: 17 February 2025</t>
  </si>
  <si>
    <t>Invested Amount as at Previous Payment Date:  17 February 2025</t>
  </si>
  <si>
    <t>Stated Amount as at Previous Payment Date:  17 February 2025</t>
  </si>
  <si>
    <t>Invested Amount as at Payment Date:  16 May 2025</t>
  </si>
  <si>
    <t>Stated Amount as at Payment Date:  16 May 2025</t>
  </si>
  <si>
    <t>Bond Factor at Payment Date:  16 May 2025</t>
  </si>
  <si>
    <t>Coupon Entitlement to be paid out on the current Payment Date: 16 May 2025</t>
  </si>
  <si>
    <t>Invested Amount as at Previous Payment Date:  16 May 2025</t>
  </si>
  <si>
    <t>Stated Amount as at Previous Payment Date:  16 May 2025</t>
  </si>
  <si>
    <t>Invested Amount as at Payment Date:  18 August 2025</t>
  </si>
  <si>
    <t>Stated Amount as at Payment Date:  18 August 2025</t>
  </si>
  <si>
    <t>Bond Factor at Payment Date:  18 August 2025</t>
  </si>
  <si>
    <t>Coupon Entitlement to be paid out on the current Payment Date: 18 August 2025</t>
  </si>
  <si>
    <t>Invested Amount as at Previous Payment Date:  18 August 2025</t>
  </si>
  <si>
    <t>Stated Amount as at Previous Payment Date:  18 August 2025</t>
  </si>
  <si>
    <t>Invested Amount as at Payment Date:  17 November 2025</t>
  </si>
  <si>
    <t>Stated Amount as at Payment Date:  17 November 2025</t>
  </si>
  <si>
    <t>Bond Factor at Payment Date:  17 November 2025</t>
  </si>
  <si>
    <t>Coupon Entitlement to be paid out on the current Payment Date: 17 November 2025</t>
  </si>
  <si>
    <t>Invested Amount as at Previous Payment Date:  17 November 2025</t>
  </si>
  <si>
    <t>Stated Amount as at Previous Payment Date:  17 November 2025</t>
  </si>
  <si>
    <t>Invested Amount as at Payment Date:  16 February 2026</t>
  </si>
  <si>
    <t>Stated Amount as at Payment Date:  16 February 2026</t>
  </si>
  <si>
    <t>Bond Factor at Payment Date:  16 February 2026</t>
  </si>
  <si>
    <t>Coupon Entitlement to be paid out on the current Payment Date: 16 February 2026</t>
  </si>
  <si>
    <t>Invested Amount as at Previous Payment Date:  16 February 2026</t>
  </si>
  <si>
    <t>Stated Amount as at Previous Payment Date:  16 February 2026</t>
  </si>
  <si>
    <t>Invested Amount as at Payment Date:  18 May 2026</t>
  </si>
  <si>
    <t>Stated Amount as at Payment Date:  18 May 2026</t>
  </si>
  <si>
    <t>Bond Factor at Payment Date:  18 May 2026</t>
  </si>
  <si>
    <t>Coupon Entitlement to be paid out on the current Payment Date: 18 May 2026</t>
  </si>
  <si>
    <t>Invested Amount as at Previous Payment Date:  18 May 2026</t>
  </si>
  <si>
    <t>Stated Amount as at Previous Payment Date:  18 May 2026</t>
  </si>
  <si>
    <t>Invested Amount as at Payment Date:  17 August 2026</t>
  </si>
  <si>
    <t>Stated Amount as at Payment Date:  17 August 2026</t>
  </si>
  <si>
    <t>Bond Factor at Payment Date:  17 August 2026</t>
  </si>
  <si>
    <t>Coupon Entitlement to be paid out on the current Payment Date: 17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</si>
</sst>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0%"/>
    <numFmt numFmtId="165" formatCode="0.0000"/>
    <numFmt numFmtId="166" formatCode="&quot;$&quot;#,##0.00"/>
    <numFmt numFmtId="167" formatCode="_-* #,##0_-;\-* #,##0_-;_-* &quot;-&quot;??_-;_-@_-"/>
    <numFmt numFmtId="168" formatCode="_(* #,##0.00_);_(* \(#,##0.00\);_(* &quot;-&quot;??_);_(@_)"/>
    <numFmt numFmtId="169" formatCode="_(&quot;$&quot;* #,##0.00_);_(&quot;$&quot;* \(#,##0.00\);_(&quot;$&quot;* &quot;-&quot;??_);_(@_)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sz val="8"/>
      <color indexed="10"/>
      <name val="Arial"/>
      <family val="2"/>
    </font>
    <font>
      <sz val="8"/>
      <color indexed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0"/>
      <name val="Arial"/>
      <family val="2"/>
    </font>
    <font>
      <sz val="8"/>
      <name val="LucidaSans"/>
    </font>
    <font>
      <b/>
      <u/>
      <sz val="8"/>
      <name val="Arial"/>
      <family val="2"/>
    </font>
    <font>
      <sz val="6"/>
      <name val="Arial"/>
      <family val="2"/>
    </font>
    <font>
      <sz val="8"/>
      <color indexed="12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i/>
      <sz val="8"/>
      <name val="Arial"/>
      <family val="2"/>
    </font>
    <font>
      <i/>
      <sz val="8"/>
      <color indexed="9"/>
      <name val="Arial"/>
      <family val="2"/>
    </font>
    <font>
      <sz val="10"/>
      <color theme="0"/>
      <name val="Arial"/>
      <family val="2"/>
    </font>
    <font>
      <sz val="10"/>
      <color indexed="9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9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6">
    <xf numFmtId="0" fontId="0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4" fillId="0" borderId="0"/>
    <xf numFmtId="9" fontId="25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2" fillId="0" borderId="1" xfId="0" applyFont="1" applyBorder="1"/>
    <xf numFmtId="4" fontId="2" fillId="0" borderId="1" xfId="0" applyNumberFormat="1" applyFont="1" applyBorder="1"/>
    <xf numFmtId="0" fontId="5" fillId="0" borderId="6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9" fillId="0" borderId="0" xfId="0" applyFont="1" applyAlignment="1">
      <alignment horizontal="right"/>
    </xf>
    <xf numFmtId="4" fontId="2" fillId="0" borderId="5" xfId="0" applyNumberFormat="1" applyFont="1" applyBorder="1"/>
    <xf numFmtId="10" fontId="2" fillId="0" borderId="0" xfId="3" applyNumberFormat="1" applyFont="1"/>
    <xf numFmtId="10" fontId="2" fillId="0" borderId="0" xfId="3" applyNumberFormat="1" applyFont="1" applyFill="1"/>
    <xf numFmtId="0" fontId="2" fillId="0" borderId="8" xfId="0" applyFont="1" applyBorder="1" applyAlignment="1">
      <alignment horizontal="right"/>
    </xf>
    <xf numFmtId="4" fontId="2" fillId="0" borderId="1" xfId="0" quotePrefix="1" applyNumberFormat="1" applyFont="1" applyBorder="1"/>
    <xf numFmtId="4" fontId="2" fillId="0" borderId="6" xfId="0" quotePrefix="1" applyNumberFormat="1" applyFont="1" applyBorder="1"/>
    <xf numFmtId="0" fontId="16" fillId="0" borderId="0" xfId="8" applyFont="1"/>
    <xf numFmtId="167" fontId="17" fillId="0" borderId="0" xfId="9" applyNumberFormat="1" applyFont="1"/>
    <xf numFmtId="0" fontId="17" fillId="0" borderId="0" xfId="8" applyFont="1"/>
    <xf numFmtId="0" fontId="18" fillId="0" borderId="0" xfId="8" applyFont="1"/>
    <xf numFmtId="167" fontId="18" fillId="0" borderId="0" xfId="9" applyNumberFormat="1" applyFont="1" applyAlignment="1">
      <alignment horizontal="center"/>
    </xf>
    <xf numFmtId="17" fontId="17" fillId="0" borderId="0" xfId="8" applyNumberFormat="1" applyFont="1"/>
    <xf numFmtId="10" fontId="17" fillId="0" borderId="0" xfId="10" applyNumberFormat="1" applyFont="1"/>
    <xf numFmtId="168" fontId="2" fillId="0" borderId="0" xfId="12" applyFont="1"/>
    <xf numFmtId="168" fontId="2" fillId="0" borderId="2" xfId="12" applyFont="1" applyBorder="1"/>
    <xf numFmtId="0" fontId="2" fillId="0" borderId="0" xfId="0" applyFont="1"/>
    <xf numFmtId="10" fontId="9" fillId="0" borderId="0" xfId="3" applyNumberFormat="1" applyFont="1" applyAlignment="1">
      <alignment horizontal="right"/>
    </xf>
    <xf numFmtId="164" fontId="2" fillId="0" borderId="7" xfId="3" applyNumberFormat="1" applyFont="1" applyFill="1" applyBorder="1"/>
    <xf numFmtId="164" fontId="2" fillId="0" borderId="1" xfId="3" applyNumberFormat="1" applyFont="1" applyFill="1" applyBorder="1"/>
    <xf numFmtId="164" fontId="2" fillId="0" borderId="7" xfId="3" applyNumberFormat="1" applyFont="1" applyBorder="1"/>
    <xf numFmtId="164" fontId="2" fillId="0" borderId="1" xfId="3" applyNumberFormat="1" applyFont="1" applyBorder="1"/>
    <xf numFmtId="4" fontId="10" fillId="4" borderId="0" xfId="2" applyNumberFormat="1" applyFont="1" applyFill="1"/>
    <xf numFmtId="10" fontId="10" fillId="4" borderId="0" xfId="3" applyNumberFormat="1" applyFont="1" applyFill="1"/>
    <xf numFmtId="43" fontId="10" fillId="4" borderId="0" xfId="3" applyNumberFormat="1" applyFont="1" applyFill="1"/>
    <xf numFmtId="0" fontId="5" fillId="0" borderId="13" xfId="0" applyFont="1" applyBorder="1" applyAlignment="1">
      <alignment horizontal="right"/>
    </xf>
    <xf numFmtId="4" fontId="2" fillId="0" borderId="7" xfId="0" applyNumberFormat="1" applyFont="1" applyBorder="1"/>
    <xf numFmtId="4" fontId="2" fillId="0" borderId="8" xfId="0" applyNumberFormat="1" applyFont="1" applyBorder="1"/>
    <xf numFmtId="0" fontId="2" fillId="0" borderId="11" xfId="0" applyFont="1" applyBorder="1" applyAlignment="1">
      <alignment horizontal="right"/>
    </xf>
    <xf numFmtId="4" fontId="2" fillId="0" borderId="15" xfId="0" applyNumberFormat="1" applyFont="1" applyBorder="1"/>
    <xf numFmtId="4" fontId="2" fillId="0" borderId="16" xfId="0" applyNumberFormat="1" applyFont="1" applyBorder="1"/>
    <xf numFmtId="0" fontId="2" fillId="0" borderId="4" xfId="0" applyFont="1" applyBorder="1" applyAlignment="1">
      <alignment horizontal="right"/>
    </xf>
    <xf numFmtId="4" fontId="2" fillId="0" borderId="14" xfId="0" applyNumberFormat="1" applyFont="1" applyBorder="1"/>
    <xf numFmtId="4" fontId="2" fillId="0" borderId="7" xfId="0" quotePrefix="1" applyNumberFormat="1" applyFont="1" applyBorder="1"/>
    <xf numFmtId="0" fontId="2" fillId="0" borderId="3" xfId="0" quotePrefix="1" applyFont="1" applyBorder="1" applyAlignment="1">
      <alignment horizontal="right"/>
    </xf>
    <xf numFmtId="4" fontId="2" fillId="0" borderId="9" xfId="0" applyNumberFormat="1" applyFont="1" applyBorder="1"/>
    <xf numFmtId="4" fontId="2" fillId="0" borderId="12" xfId="0" applyNumberFormat="1" applyFont="1" applyBorder="1"/>
    <xf numFmtId="4" fontId="2" fillId="0" borderId="13" xfId="0" applyNumberFormat="1" applyFont="1" applyBorder="1"/>
    <xf numFmtId="4" fontId="2" fillId="0" borderId="6" xfId="0" applyNumberFormat="1" applyFont="1" applyBorder="1"/>
    <xf numFmtId="165" fontId="2" fillId="0" borderId="7" xfId="0" applyNumberFormat="1" applyFont="1" applyBorder="1"/>
    <xf numFmtId="165" fontId="2" fillId="0" borderId="1" xfId="0" applyNumberFormat="1" applyFont="1" applyBorder="1"/>
    <xf numFmtId="3" fontId="2" fillId="0" borderId="7" xfId="0" applyNumberFormat="1" applyFont="1" applyBorder="1"/>
    <xf numFmtId="3" fontId="2" fillId="0" borderId="1" xfId="0" applyNumberFormat="1" applyFont="1" applyBorder="1"/>
    <xf numFmtId="0" fontId="9" fillId="0" borderId="0" xfId="0" applyFont="1"/>
    <xf numFmtId="0" fontId="3" fillId="0" borderId="0" xfId="0" applyFont="1"/>
    <xf numFmtId="0" fontId="6" fillId="0" borderId="0" xfId="0" applyFont="1"/>
    <xf numFmtId="0" fontId="4" fillId="2" borderId="0" xfId="0" applyFont="1" applyFill="1"/>
    <xf numFmtId="0" fontId="4" fillId="0" borderId="0" xfId="0" applyFont="1"/>
    <xf numFmtId="15" fontId="4" fillId="2" borderId="0" xfId="0" applyNumberFormat="1" applyFont="1" applyFill="1" applyAlignment="1">
      <alignment horizontal="center"/>
    </xf>
    <xf numFmtId="0" fontId="6" fillId="2" borderId="0" xfId="0" applyFont="1" applyFill="1"/>
    <xf numFmtId="4" fontId="2" fillId="3" borderId="9" xfId="0" applyNumberFormat="1" applyFont="1" applyFill="1" applyBorder="1"/>
    <xf numFmtId="169" fontId="2" fillId="0" borderId="0" xfId="0" applyNumberFormat="1" applyFont="1"/>
    <xf numFmtId="169" fontId="20" fillId="5" borderId="0" xfId="0" applyNumberFormat="1" applyFont="1" applyFill="1"/>
    <xf numFmtId="0" fontId="20" fillId="0" borderId="0" xfId="0" applyFont="1"/>
    <xf numFmtId="169" fontId="2" fillId="0" borderId="9" xfId="0" applyNumberFormat="1" applyFont="1" applyBorder="1"/>
    <xf numFmtId="0" fontId="21" fillId="0" borderId="0" xfId="0" applyFont="1"/>
    <xf numFmtId="15" fontId="4" fillId="0" borderId="0" xfId="0" applyNumberFormat="1" applyFont="1" applyAlignment="1">
      <alignment horizontal="center"/>
    </xf>
    <xf numFmtId="3" fontId="10" fillId="0" borderId="0" xfId="2" applyNumberFormat="1" applyFont="1"/>
    <xf numFmtId="3" fontId="2" fillId="0" borderId="0" xfId="0" applyNumberFormat="1" applyFont="1"/>
    <xf numFmtId="166" fontId="10" fillId="0" borderId="0" xfId="2" applyNumberFormat="1" applyFont="1"/>
    <xf numFmtId="0" fontId="12" fillId="0" borderId="0" xfId="0" applyFont="1"/>
    <xf numFmtId="0" fontId="10" fillId="0" borderId="0" xfId="2" applyFont="1"/>
    <xf numFmtId="0" fontId="6" fillId="0" borderId="0" xfId="0" applyFont="1" applyAlignment="1">
      <alignment wrapText="1"/>
    </xf>
    <xf numFmtId="0" fontId="3" fillId="0" borderId="10" xfId="0" applyFont="1" applyBorder="1" applyAlignment="1">
      <alignment wrapText="1"/>
    </xf>
    <xf numFmtId="0" fontId="3" fillId="0" borderId="0" xfId="0" applyFont="1" applyAlignment="1">
      <alignment wrapText="1"/>
    </xf>
    <xf numFmtId="0" fontId="22" fillId="0" borderId="0" xfId="0" quotePrefix="1" applyFont="1"/>
    <xf numFmtId="0" fontId="2" fillId="0" borderId="0" xfId="0" quotePrefix="1" applyFont="1"/>
    <xf numFmtId="10" fontId="2" fillId="0" borderId="0" xfId="0" applyNumberFormat="1" applyFont="1"/>
    <xf numFmtId="3" fontId="2" fillId="0" borderId="12" xfId="0" applyNumberFormat="1" applyFont="1" applyBorder="1"/>
    <xf numFmtId="10" fontId="2" fillId="0" borderId="12" xfId="0" applyNumberFormat="1" applyFont="1" applyBorder="1"/>
    <xf numFmtId="0" fontId="23" fillId="0" borderId="0" xfId="0" applyFont="1"/>
    <xf numFmtId="0" fontId="11" fillId="0" borderId="0" xfId="0" applyFont="1"/>
    <xf numFmtId="0" fontId="22" fillId="0" borderId="0" xfId="0" applyFont="1"/>
    <xf numFmtId="0" fontId="24" fillId="0" borderId="0" xfId="0" applyFont="1"/>
    <xf numFmtId="168" fontId="2" fillId="0" borderId="0" xfId="0" applyNumberFormat="1" applyFont="1"/>
    <xf numFmtId="49" fontId="24" fillId="0" borderId="0" xfId="0" applyNumberFormat="1" applyFont="1"/>
    <xf numFmtId="49" fontId="2" fillId="0" borderId="0" xfId="0" applyNumberFormat="1" applyFont="1"/>
    <xf numFmtId="49" fontId="22" fillId="0" borderId="0" xfId="0" applyNumberFormat="1" applyFont="1"/>
    <xf numFmtId="0" fontId="1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9" fontId="2" fillId="0" borderId="0" xfId="0" applyNumberFormat="1" applyFont="1"/>
    <xf numFmtId="0" fontId="22" fillId="0" borderId="0" xfId="14" applyFont="1" applyAlignment="1">
      <alignment wrapText="1"/>
    </xf>
    <xf numFmtId="0" fontId="5" fillId="0" borderId="0" xfId="0" applyFont="1"/>
    <xf numFmtId="0" fontId="0" fillId="0" borderId="0" xfId="0" quotePrefix="1"/>
    <xf numFmtId="168" fontId="20" fillId="0" borderId="0" xfId="0" applyNumberFormat="1" applyFont="1"/>
    <xf numFmtId="168" fontId="4" fillId="2" borderId="0" xfId="12" applyFont="1" applyFill="1" applyAlignment="1">
      <alignment horizontal="center"/>
    </xf>
    <xf numFmtId="168" fontId="2" fillId="0" borderId="7" xfId="12" applyFont="1" applyFill="1" applyBorder="1"/>
    <xf numFmtId="168" fontId="2" fillId="0" borderId="0" xfId="12" applyFont="1" applyFill="1" applyBorder="1"/>
    <xf numFmtId="168" fontId="13" fillId="0" borderId="0" xfId="12" quotePrefix="1" applyFont="1" applyFill="1" applyBorder="1"/>
    <xf numFmtId="169" fontId="2" fillId="0" borderId="0" xfId="13" applyFont="1" applyFill="1"/>
    <xf numFmtId="169" fontId="10" fillId="0" borderId="0" xfId="13" applyFont="1" applyFill="1"/>
    <xf numFmtId="169" fontId="10" fillId="4" borderId="0" xfId="13" applyFont="1" applyFill="1"/>
    <xf numFmtId="168" fontId="10" fillId="0" borderId="0" xfId="12" applyFont="1"/>
    <xf numFmtId="168" fontId="3" fillId="0" borderId="10" xfId="12" applyFont="1" applyFill="1" applyBorder="1" applyAlignment="1">
      <alignment wrapText="1"/>
    </xf>
    <xf numFmtId="168" fontId="2" fillId="0" borderId="0" xfId="12" applyFont="1" applyFill="1" applyAlignment="1">
      <alignment horizontal="right"/>
    </xf>
    <xf numFmtId="168" fontId="2" fillId="0" borderId="0" xfId="12" applyFont="1" applyFill="1"/>
    <xf numFmtId="168" fontId="2" fillId="0" borderId="0" xfId="12" applyFont="1" applyAlignment="1">
      <alignment horizontal="right"/>
    </xf>
    <xf numFmtId="0" fontId="2" fillId="0" borderId="0" xfId="3" applyNumberFormat="1" applyFont="1"/>
    <xf numFmtId="168" fontId="0" fillId="0" borderId="0" xfId="0" quotePrefix="1" applyNumberFormat="1"/>
    <xf numFmtId="0" fontId="27" fillId="6" borderId="17" xfId="0" applyFont="1" applyFill="1" applyBorder="1"/>
    <xf numFmtId="10" fontId="2" fillId="0" borderId="9" xfId="3" applyNumberFormat="1" applyFont="1" applyBorder="1"/>
    <xf numFmtId="9" fontId="2" fillId="0" borderId="2" xfId="3" applyFont="1" applyBorder="1"/>
    <xf numFmtId="10" fontId="2" fillId="0" borderId="12" xfId="3" applyNumberFormat="1" applyFont="1" applyBorder="1"/>
    <xf numFmtId="10" fontId="2" fillId="0" borderId="0" xfId="12" applyNumberFormat="1" applyFont="1"/>
    <xf numFmtId="10" fontId="2" fillId="0" borderId="2" xfId="12" applyNumberFormat="1" applyFont="1" applyBorder="1"/>
    <xf numFmtId="168" fontId="2" fillId="0" borderId="2" xfId="12" applyFont="1" applyFill="1" applyBorder="1"/>
    <xf numFmtId="3" fontId="2" fillId="0" borderId="1" xfId="0" quotePrefix="1" applyNumberFormat="1" applyFont="1" applyBorder="1"/>
    <xf numFmtId="0" fontId="2" fillId="0" borderId="0" xfId="12" applyNumberFormat="1" applyFont="1"/>
    <xf numFmtId="168" fontId="2" fillId="0" borderId="0" xfId="12" applyNumberFormat="1" applyFont="1"/>
    <xf numFmtId="168" fontId="4" fillId="2" borderId="0" xfId="12" applyNumberFormat="1" applyFont="1" applyFill="1" applyAlignment="1">
      <alignment horizontal="center"/>
    </xf>
    <xf numFmtId="168" fontId="2" fillId="0" borderId="7" xfId="12" applyNumberFormat="1" applyFont="1" applyFill="1" applyBorder="1"/>
    <xf numFmtId="168" fontId="2" fillId="0" borderId="0" xfId="12" applyNumberFormat="1" applyFont="1" applyFill="1" applyBorder="1"/>
    <xf numFmtId="168" fontId="13" fillId="0" borderId="0" xfId="12" quotePrefix="1" applyNumberFormat="1" applyFont="1" applyFill="1" applyBorder="1"/>
    <xf numFmtId="169" fontId="2" fillId="0" borderId="0" xfId="13" applyNumberFormat="1" applyFont="1" applyFill="1"/>
    <xf numFmtId="169" fontId="10" fillId="0" borderId="0" xfId="13" applyNumberFormat="1" applyFont="1" applyFill="1"/>
    <xf numFmtId="169" fontId="10" fillId="4" borderId="0" xfId="13" applyNumberFormat="1" applyFont="1" applyFill="1"/>
    <xf numFmtId="168" fontId="10" fillId="0" borderId="0" xfId="12" applyNumberFormat="1" applyFont="1"/>
    <xf numFmtId="168" fontId="3" fillId="0" borderId="10" xfId="12" applyNumberFormat="1" applyFont="1" applyFill="1" applyBorder="1" applyAlignment="1">
      <alignment wrapText="1"/>
    </xf>
    <xf numFmtId="168" fontId="2" fillId="0" borderId="0" xfId="12" applyNumberFormat="1" applyFont="1" applyFill="1" applyAlignment="1">
      <alignment horizontal="right"/>
    </xf>
    <xf numFmtId="168" fontId="2" fillId="0" borderId="0" xfId="12" applyNumberFormat="1" applyFont="1" applyFill="1"/>
    <xf numFmtId="168" fontId="2" fillId="0" borderId="0" xfId="12" applyNumberFormat="1" applyFont="1" applyAlignment="1">
      <alignment horizontal="right"/>
    </xf>
    <xf numFmtId="168" fontId="2" fillId="0" borderId="2" xfId="12" applyNumberFormat="1" applyFont="1" applyBorder="1"/>
    <xf numFmtId="168" fontId="2" fillId="0" borderId="2" xfId="12" applyNumberFormat="1" applyFont="1" applyFill="1" applyBorder="1"/>
  </cellXfs>
  <cellStyles count="16">
    <cellStyle name="Comma 11" xfId="7" xr:uid="{00000000-0005-0000-0000-000000000000}"/>
    <cellStyle name="Comma 2" xfId="9" xr:uid="{00000000-0005-0000-0000-000001000000}"/>
    <cellStyle name="Comma 3" xfId="12" xr:uid="{00000000-0005-0000-0000-000002000000}"/>
    <cellStyle name="Comma 6" xfId="4" xr:uid="{00000000-0005-0000-0000-000003000000}"/>
    <cellStyle name="Comma 8" xfId="5" xr:uid="{00000000-0005-0000-0000-000004000000}"/>
    <cellStyle name="Comma 9" xfId="6" xr:uid="{00000000-0005-0000-0000-000005000000}"/>
    <cellStyle name="Currency 2" xfId="13" xr:uid="{00000000-0005-0000-0000-000006000000}"/>
    <cellStyle name="Normal" xfId="0" builtinId="0"/>
    <cellStyle name="Normal 2" xfId="1" xr:uid="{00000000-0005-0000-0000-000008000000}"/>
    <cellStyle name="Normal 2 2" xfId="8" xr:uid="{00000000-0005-0000-0000-000009000000}"/>
    <cellStyle name="Normal_(917__REMAINING_TERM" xfId="14" xr:uid="{00000000-0005-0000-0000-00000A000000}"/>
    <cellStyle name="Normal_310801 Quarterly Portfolio Requirements" xfId="2" xr:uid="{00000000-0005-0000-0000-00000B000000}"/>
    <cellStyle name="Percent" xfId="3" builtinId="5"/>
    <cellStyle name="Percent 2" xfId="10" xr:uid="{00000000-0005-0000-0000-00000D000000}"/>
    <cellStyle name="Percent 3" xfId="11" xr:uid="{00000000-0005-0000-0000-00000E000000}"/>
    <cellStyle name="Percent 4" xfId="15" xr:uid="{00000000-0005-0000-0000-00000F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722337134246331E-2"/>
          <c:y val="0.17708333333333334"/>
          <c:w val="0.86296398366870808"/>
          <c:h val="0.62890393086829055"/>
        </c:manualLayout>
      </c:layout>
      <c:lineChart>
        <c:grouping val="standard"/>
        <c:varyColors val="0"/>
        <c:ser>
          <c:idx val="0"/>
          <c:order val="0"/>
          <c:tx>
            <c:strRef>
              <c:f>'Cumulative Defaults'!$B$3</c:f>
              <c:strCache>
                <c:ptCount val="1"/>
                <c:pt idx="0">
                  <c:v> Gross Losses </c:v>
                </c:pt>
              </c:strCache>
            </c:strRef>
          </c:tx>
          <c:cat>
            <c:numRef>
              <c:f>'Cumulative Defaults'!$A$4:$A$12</c:f>
              <c:numCache>
                <c:formatCode>mmm\-yy</c:formatCode>
                <c:ptCount val="9"/>
                <c:pt idx="0">
                  <c:v>45504</c:v>
                </c:pt>
                <c:pt idx="1">
                  <c:v>45596</c:v>
                </c:pt>
                <c:pt idx="2">
                  <c:v>45688</c:v>
                </c:pt>
                <c:pt idx="3">
                  <c:v>45777</c:v>
                </c:pt>
                <c:pt idx="4">
                  <c:v>45869</c:v>
                </c:pt>
                <c:pt idx="5">
                  <c:v>45961</c:v>
                </c:pt>
                <c:pt idx="6">
                  <c:v>46053</c:v>
                </c:pt>
                <c:pt idx="7">
                  <c:v>46142</c:v>
                </c:pt>
                <c:pt idx="8">
                  <c:v>46234</c:v>
                </c:pt>
              </c:numCache>
            </c:numRef>
          </c:cat>
          <c:val>
            <c:numRef>
              <c:f>'Cumulative Defaults'!$B$4:$B$12</c:f>
              <c:numCache>
                <c:formatCode>0.00%</c:formatCode>
                <c:ptCount val="9"/>
                <c:pt idx="0">
                  <c:v>0</c:v>
                </c:pt>
                <c:pt idx="1">
                  <c:v>7.4571312464214541E-4</c:v>
                </c:pt>
                <c:pt idx="2">
                  <c:v>7.4571312464214541E-4</c:v>
                </c:pt>
                <c:pt idx="3">
                  <c:v>7.4571312464214541E-4</c:v>
                </c:pt>
                <c:pt idx="4">
                  <c:v>8.269461808816487E-4</c:v>
                </c:pt>
                <c:pt idx="5">
                  <c:v>9.7521345670091401E-4</c:v>
                </c:pt>
                <c:pt idx="6">
                  <c:v>9.7521345670091401E-4</c:v>
                </c:pt>
                <c:pt idx="7">
                  <c:v>1.2797312812332018E-3</c:v>
                </c:pt>
                <c:pt idx="8">
                  <c:v>1.2797312812332018E-3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DC-421A-9E07-9D5A40F486CB}"/>
            </c:ext>
          </c:extLst>
        </c:ser>
        <c:ser>
          <c:idx val="1"/>
          <c:order val="1"/>
          <c:tx>
            <c:strRef>
              <c:f>'Cumulative Defaults'!$C$3</c:f>
              <c:strCache>
                <c:ptCount val="1"/>
                <c:pt idx="0">
                  <c:v> Recoveries </c:v>
                </c:pt>
              </c:strCache>
            </c:strRef>
          </c:tx>
          <c:cat>
            <c:numRef>
              <c:f>'Cumulative Defaults'!$A$4:$A$12</c:f>
              <c:numCache>
                <c:formatCode>mmm\-yy</c:formatCode>
                <c:ptCount val="9"/>
                <c:pt idx="0">
                  <c:v>45504</c:v>
                </c:pt>
                <c:pt idx="1">
                  <c:v>45596</c:v>
                </c:pt>
                <c:pt idx="2">
                  <c:v>45688</c:v>
                </c:pt>
                <c:pt idx="3">
                  <c:v>45777</c:v>
                </c:pt>
                <c:pt idx="4">
                  <c:v>45869</c:v>
                </c:pt>
                <c:pt idx="5">
                  <c:v>45961</c:v>
                </c:pt>
                <c:pt idx="6">
                  <c:v>46053</c:v>
                </c:pt>
                <c:pt idx="7">
                  <c:v>46142</c:v>
                </c:pt>
                <c:pt idx="8">
                  <c:v>46234</c:v>
                </c:pt>
              </c:numCache>
            </c:numRef>
          </c:cat>
          <c:val>
            <c:numRef>
              <c:f>'Cumulative Defaults'!$C$4:$C$12</c:f>
              <c:numCache>
                <c:formatCode>0.00%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1.1662369334118244E-4</c:v>
                </c:pt>
                <c:pt idx="3">
                  <c:v>7.6275548863391366E-4</c:v>
                </c:pt>
                <c:pt idx="4">
                  <c:v>7.6275548863391366E-4</c:v>
                </c:pt>
                <c:pt idx="5">
                  <c:v>7.7046507061287255E-4</c:v>
                </c:pt>
                <c:pt idx="6">
                  <c:v>9.1028165534681456E-4</c:v>
                </c:pt>
                <c:pt idx="7">
                  <c:v>1.0707429132385572E-3</c:v>
                </c:pt>
                <c:pt idx="8">
                  <c:v>1.2235874800623689E-3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DC-421A-9E07-9D5A40F486CB}"/>
            </c:ext>
          </c:extLst>
        </c:ser>
        <c:ser>
          <c:idx val="2"/>
          <c:order val="2"/>
          <c:tx>
            <c:strRef>
              <c:f>'Cumulative Defaults'!$D$3</c:f>
              <c:strCache>
                <c:ptCount val="1"/>
                <c:pt idx="0">
                  <c:v> Net Losses </c:v>
                </c:pt>
              </c:strCache>
            </c:strRef>
          </c:tx>
          <c:cat>
            <c:numRef>
              <c:f>'Cumulative Defaults'!$A$4:$A$12</c:f>
              <c:numCache>
                <c:formatCode>mmm\-yy</c:formatCode>
                <c:ptCount val="9"/>
                <c:pt idx="0">
                  <c:v>45504</c:v>
                </c:pt>
                <c:pt idx="1">
                  <c:v>45596</c:v>
                </c:pt>
                <c:pt idx="2">
                  <c:v>45688</c:v>
                </c:pt>
                <c:pt idx="3">
                  <c:v>45777</c:v>
                </c:pt>
                <c:pt idx="4">
                  <c:v>45869</c:v>
                </c:pt>
                <c:pt idx="5">
                  <c:v>45961</c:v>
                </c:pt>
                <c:pt idx="6">
                  <c:v>46053</c:v>
                </c:pt>
                <c:pt idx="7">
                  <c:v>46142</c:v>
                </c:pt>
                <c:pt idx="8">
                  <c:v>46234</c:v>
                </c:pt>
              </c:numCache>
            </c:numRef>
          </c:cat>
          <c:val>
            <c:numRef>
              <c:f>'Cumulative Defaults'!$D$4:$D$12</c:f>
              <c:numCache>
                <c:formatCode>0.00%</c:formatCode>
                <c:ptCount val="9"/>
                <c:pt idx="0">
                  <c:v>0</c:v>
                </c:pt>
                <c:pt idx="1">
                  <c:v>7.4571312464214541E-4</c:v>
                </c:pt>
                <c:pt idx="2">
                  <c:v>6.2908943130096293E-4</c:v>
                </c:pt>
                <c:pt idx="3">
                  <c:v>-1.7042363991768249E-5</c:v>
                </c:pt>
                <c:pt idx="4">
                  <c:v>6.419069224773504E-5</c:v>
                </c:pt>
                <c:pt idx="5">
                  <c:v>2.0474838608804146E-4</c:v>
                </c:pt>
                <c:pt idx="6">
                  <c:v>6.4931801354099457E-5</c:v>
                </c:pt>
                <c:pt idx="7">
                  <c:v>2.0898836799464453E-4</c:v>
                </c:pt>
                <c:pt idx="8">
                  <c:v>5.6143801170832836E-5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DC-421A-9E07-9D5A40F48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7125584"/>
        <c:axId val="517124800"/>
      </c:lineChart>
      <c:dateAx>
        <c:axId val="51712558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crossAx val="517124800"/>
        <c:crosses val="autoZero"/>
        <c:auto val="1"/>
        <c:lblOffset val="100"/>
        <c:baseTimeUnit val="months"/>
        <c:majorUnit val="3"/>
        <c:majorTimeUnit val="months"/>
      </c:dateAx>
      <c:valAx>
        <c:axId val="517124800"/>
        <c:scaling>
          <c:orientation val="minMax"/>
          <c:max val="5.000000000000001E-3"/>
          <c:min val="0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5171255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1</xdr:row>
      <xdr:rowOff>57149</xdr:rowOff>
    </xdr:from>
    <xdr:to>
      <xdr:col>14</xdr:col>
      <xdr:colOff>114300</xdr:colOff>
      <xdr:row>18</xdr:row>
      <xdr:rowOff>85724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0.15278</cdr:x>
      <cdr:y>0.03571</cdr:y>
    </cdr:from>
    <cdr:to>
      <cdr:x>0.84158</cdr:x>
      <cdr:y>0.16518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81868" y="93538"/>
          <a:ext cx="3975881" cy="3391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b="1"/>
            <a:t>CNH CAPITAL AUSTRALIA RECEIVABLES TRUST SERIES 2024-1</a:t>
          </a:r>
        </a:p>
        <a:p xmlns:a="http://schemas.openxmlformats.org/drawingml/2006/main">
          <a:pPr algn="ctr"/>
          <a:r>
            <a:rPr lang="en-US" sz="1100"/>
            <a:t>Cumulative Gross</a:t>
          </a:r>
          <a:r>
            <a:rPr lang="en-US" sz="1100" baseline="0"/>
            <a:t> Losses, Recoveries and Net Losses 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0</xdr:col>
      <xdr:colOff>1139535</xdr:colOff>
      <xdr:row>5</xdr:row>
      <xdr:rowOff>19050</xdr:rowOff>
    </xdr:to>
    <xdr:sp macro="[1]!Print_Collateral_Data" textlink="">
      <xdr:nvSpPr>
        <xdr:cNvPr id="2" name="Rectangle 1">
          <a:extLst>
            <a:ext uri="{FF2B5EF4-FFF2-40B4-BE49-F238E27FC236}">
              <a16:creationId xmlns:a16="http://schemas.microsoft.com/office/drawing/2014/main" id="{EFA27947-1160-4868-8C08-A91ED3EAD0D2}"/>
            </a:ext>
          </a:extLst>
        </xdr:cNvPr>
        <xdr:cNvSpPr>
          <a:spLocks noChangeArrowheads="1"/>
        </xdr:cNvSpPr>
      </xdr:nvSpPr>
      <xdr:spPr bwMode="auto">
        <a:xfrm>
          <a:off x="57150" y="66675"/>
          <a:ext cx="1082385" cy="771525"/>
        </a:xfrm>
        <a:prstGeom prst="rect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FFFFFF"/>
              </a:solidFill>
              <a:latin typeface="Arial"/>
              <a:cs typeface="Arial"/>
            </a:rPr>
            <a:t>Print Collateral Tables for the Last 3 Collection Periods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tail%20Securitisation\Qtrly%20Servicer%20Reports%20-%202021-1\2021\202107\202107%20CNH%20Series%202021-1%20QM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lateral Tables"/>
      <sheetName val="16 Aug 21"/>
      <sheetName val="Ledger"/>
      <sheetName val="202107 CNH Series 2021-1 QMR"/>
    </sheetNames>
    <definedNames>
      <definedName name="Print_Collateral_Data"/>
    </definedNames>
    <sheetDataSet>
      <sheetData sheetId="0"/>
      <sheetData sheetId="1">
        <row r="23">
          <cell r="H23">
            <v>68701572.849999964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6"/>
  <sheetViews>
    <sheetView tabSelected="1" workbookViewId="0">
      <selection activeCell="J72" sqref="J72"/>
    </sheetView>
  </sheetViews>
  <sheetFormatPr defaultRowHeight="12.75"/>
  <cols>
    <col min="1" max="1" width="57.28515625" bestFit="1" customWidth="1"/>
    <col min="2" max="6" width="21.140625" customWidth="1"/>
    <col min="257" max="257" width="57.28515625" bestFit="1" customWidth="1"/>
    <col min="258" max="262" width="21.140625" customWidth="1"/>
    <col min="513" max="513" width="57.28515625" bestFit="1" customWidth="1"/>
    <col min="514" max="518" width="21.140625" customWidth="1"/>
    <col min="769" max="769" width="57.28515625" bestFit="1" customWidth="1"/>
    <col min="770" max="774" width="21.140625" customWidth="1"/>
    <col min="1025" max="1025" width="57.28515625" bestFit="1" customWidth="1"/>
    <col min="1026" max="1030" width="21.140625" customWidth="1"/>
    <col min="1281" max="1281" width="57.28515625" bestFit="1" customWidth="1"/>
    <col min="1282" max="1286" width="21.140625" customWidth="1"/>
    <col min="1537" max="1537" width="57.28515625" bestFit="1" customWidth="1"/>
    <col min="1538" max="1542" width="21.140625" customWidth="1"/>
    <col min="1793" max="1793" width="57.28515625" bestFit="1" customWidth="1"/>
    <col min="1794" max="1798" width="21.140625" customWidth="1"/>
    <col min="2049" max="2049" width="57.28515625" bestFit="1" customWidth="1"/>
    <col min="2050" max="2054" width="21.140625" customWidth="1"/>
    <col min="2305" max="2305" width="57.28515625" bestFit="1" customWidth="1"/>
    <col min="2306" max="2310" width="21.140625" customWidth="1"/>
    <col min="2561" max="2561" width="57.28515625" bestFit="1" customWidth="1"/>
    <col min="2562" max="2566" width="21.140625" customWidth="1"/>
    <col min="2817" max="2817" width="57.28515625" bestFit="1" customWidth="1"/>
    <col min="2818" max="2822" width="21.140625" customWidth="1"/>
    <col min="3073" max="3073" width="57.28515625" bestFit="1" customWidth="1"/>
    <col min="3074" max="3078" width="21.140625" customWidth="1"/>
    <col min="3329" max="3329" width="57.28515625" bestFit="1" customWidth="1"/>
    <col min="3330" max="3334" width="21.140625" customWidth="1"/>
    <col min="3585" max="3585" width="57.28515625" bestFit="1" customWidth="1"/>
    <col min="3586" max="3590" width="21.140625" customWidth="1"/>
    <col min="3841" max="3841" width="57.28515625" bestFit="1" customWidth="1"/>
    <col min="3842" max="3846" width="21.140625" customWidth="1"/>
    <col min="4097" max="4097" width="57.28515625" bestFit="1" customWidth="1"/>
    <col min="4098" max="4102" width="21.140625" customWidth="1"/>
    <col min="4353" max="4353" width="57.28515625" bestFit="1" customWidth="1"/>
    <col min="4354" max="4358" width="21.140625" customWidth="1"/>
    <col min="4609" max="4609" width="57.28515625" bestFit="1" customWidth="1"/>
    <col min="4610" max="4614" width="21.140625" customWidth="1"/>
    <col min="4865" max="4865" width="57.28515625" bestFit="1" customWidth="1"/>
    <col min="4866" max="4870" width="21.140625" customWidth="1"/>
    <col min="5121" max="5121" width="57.28515625" bestFit="1" customWidth="1"/>
    <col min="5122" max="5126" width="21.140625" customWidth="1"/>
    <col min="5377" max="5377" width="57.28515625" bestFit="1" customWidth="1"/>
    <col min="5378" max="5382" width="21.140625" customWidth="1"/>
    <col min="5633" max="5633" width="57.28515625" bestFit="1" customWidth="1"/>
    <col min="5634" max="5638" width="21.140625" customWidth="1"/>
    <col min="5889" max="5889" width="57.28515625" bestFit="1" customWidth="1"/>
    <col min="5890" max="5894" width="21.140625" customWidth="1"/>
    <col min="6145" max="6145" width="57.28515625" bestFit="1" customWidth="1"/>
    <col min="6146" max="6150" width="21.140625" customWidth="1"/>
    <col min="6401" max="6401" width="57.28515625" bestFit="1" customWidth="1"/>
    <col min="6402" max="6406" width="21.140625" customWidth="1"/>
    <col min="6657" max="6657" width="57.28515625" bestFit="1" customWidth="1"/>
    <col min="6658" max="6662" width="21.140625" customWidth="1"/>
    <col min="6913" max="6913" width="57.28515625" bestFit="1" customWidth="1"/>
    <col min="6914" max="6918" width="21.140625" customWidth="1"/>
    <col min="7169" max="7169" width="57.28515625" bestFit="1" customWidth="1"/>
    <col min="7170" max="7174" width="21.140625" customWidth="1"/>
    <col min="7425" max="7425" width="57.28515625" bestFit="1" customWidth="1"/>
    <col min="7426" max="7430" width="21.140625" customWidth="1"/>
    <col min="7681" max="7681" width="57.28515625" bestFit="1" customWidth="1"/>
    <col min="7682" max="7686" width="21.140625" customWidth="1"/>
    <col min="7937" max="7937" width="57.28515625" bestFit="1" customWidth="1"/>
    <col min="7938" max="7942" width="21.140625" customWidth="1"/>
    <col min="8193" max="8193" width="57.28515625" bestFit="1" customWidth="1"/>
    <col min="8194" max="8198" width="21.140625" customWidth="1"/>
    <col min="8449" max="8449" width="57.28515625" bestFit="1" customWidth="1"/>
    <col min="8450" max="8454" width="21.140625" customWidth="1"/>
    <col min="8705" max="8705" width="57.28515625" bestFit="1" customWidth="1"/>
    <col min="8706" max="8710" width="21.140625" customWidth="1"/>
    <col min="8961" max="8961" width="57.28515625" bestFit="1" customWidth="1"/>
    <col min="8962" max="8966" width="21.140625" customWidth="1"/>
    <col min="9217" max="9217" width="57.28515625" bestFit="1" customWidth="1"/>
    <col min="9218" max="9222" width="21.140625" customWidth="1"/>
    <col min="9473" max="9473" width="57.28515625" bestFit="1" customWidth="1"/>
    <col min="9474" max="9478" width="21.140625" customWidth="1"/>
    <col min="9729" max="9729" width="57.28515625" bestFit="1" customWidth="1"/>
    <col min="9730" max="9734" width="21.140625" customWidth="1"/>
    <col min="9985" max="9985" width="57.28515625" bestFit="1" customWidth="1"/>
    <col min="9986" max="9990" width="21.140625" customWidth="1"/>
    <col min="10241" max="10241" width="57.28515625" bestFit="1" customWidth="1"/>
    <col min="10242" max="10246" width="21.140625" customWidth="1"/>
    <col min="10497" max="10497" width="57.28515625" bestFit="1" customWidth="1"/>
    <col min="10498" max="10502" width="21.140625" customWidth="1"/>
    <col min="10753" max="10753" width="57.28515625" bestFit="1" customWidth="1"/>
    <col min="10754" max="10758" width="21.140625" customWidth="1"/>
    <col min="11009" max="11009" width="57.28515625" bestFit="1" customWidth="1"/>
    <col min="11010" max="11014" width="21.140625" customWidth="1"/>
    <col min="11265" max="11265" width="57.28515625" bestFit="1" customWidth="1"/>
    <col min="11266" max="11270" width="21.140625" customWidth="1"/>
    <col min="11521" max="11521" width="57.28515625" bestFit="1" customWidth="1"/>
    <col min="11522" max="11526" width="21.140625" customWidth="1"/>
    <col min="11777" max="11777" width="57.28515625" bestFit="1" customWidth="1"/>
    <col min="11778" max="11782" width="21.140625" customWidth="1"/>
    <col min="12033" max="12033" width="57.28515625" bestFit="1" customWidth="1"/>
    <col min="12034" max="12038" width="21.140625" customWidth="1"/>
    <col min="12289" max="12289" width="57.28515625" bestFit="1" customWidth="1"/>
    <col min="12290" max="12294" width="21.140625" customWidth="1"/>
    <col min="12545" max="12545" width="57.28515625" bestFit="1" customWidth="1"/>
    <col min="12546" max="12550" width="21.140625" customWidth="1"/>
    <col min="12801" max="12801" width="57.28515625" bestFit="1" customWidth="1"/>
    <col min="12802" max="12806" width="21.140625" customWidth="1"/>
    <col min="13057" max="13057" width="57.28515625" bestFit="1" customWidth="1"/>
    <col min="13058" max="13062" width="21.140625" customWidth="1"/>
    <col min="13313" max="13313" width="57.28515625" bestFit="1" customWidth="1"/>
    <col min="13314" max="13318" width="21.140625" customWidth="1"/>
    <col min="13569" max="13569" width="57.28515625" bestFit="1" customWidth="1"/>
    <col min="13570" max="13574" width="21.140625" customWidth="1"/>
    <col min="13825" max="13825" width="57.28515625" bestFit="1" customWidth="1"/>
    <col min="13826" max="13830" width="21.140625" customWidth="1"/>
    <col min="14081" max="14081" width="57.28515625" bestFit="1" customWidth="1"/>
    <col min="14082" max="14086" width="21.140625" customWidth="1"/>
    <col min="14337" max="14337" width="57.28515625" bestFit="1" customWidth="1"/>
    <col min="14338" max="14342" width="21.140625" customWidth="1"/>
    <col min="14593" max="14593" width="57.28515625" bestFit="1" customWidth="1"/>
    <col min="14594" max="14598" width="21.140625" customWidth="1"/>
    <col min="14849" max="14849" width="57.28515625" bestFit="1" customWidth="1"/>
    <col min="14850" max="14854" width="21.140625" customWidth="1"/>
    <col min="15105" max="15105" width="57.28515625" bestFit="1" customWidth="1"/>
    <col min="15106" max="15110" width="21.140625" customWidth="1"/>
    <col min="15361" max="15361" width="57.28515625" bestFit="1" customWidth="1"/>
    <col min="15362" max="15366" width="21.140625" customWidth="1"/>
    <col min="15617" max="15617" width="57.28515625" bestFit="1" customWidth="1"/>
    <col min="15618" max="15622" width="21.140625" customWidth="1"/>
    <col min="15873" max="15873" width="57.28515625" bestFit="1" customWidth="1"/>
    <col min="15874" max="15878" width="21.140625" customWidth="1"/>
    <col min="16129" max="16129" width="57.28515625" bestFit="1" customWidth="1"/>
    <col min="16130" max="16134" width="21.140625" customWidth="1"/>
  </cols>
  <sheetData>
    <row r="1" spans="1:6" ht="13.5" thickBot="1">
      <c r="A1" s="2" t="s">
        <v>1</v>
      </c>
      <c r="B1" s="7"/>
      <c r="C1" s="24"/>
      <c r="D1" s="24"/>
      <c r="E1" s="23"/>
      <c r="F1" s="23"/>
    </row>
    <row r="2" spans="1:6">
      <c r="A2" s="1"/>
      <c r="B2" s="6" t="s">
        <v>14</v>
      </c>
      <c r="C2" s="5" t="s">
        <v>272</v>
      </c>
      <c r="D2" s="32" t="s">
        <v>97</v>
      </c>
      <c r="E2" s="5" t="s">
        <v>86</v>
      </c>
      <c r="F2" s="5" t="s">
        <v>154</v>
      </c>
    </row>
    <row r="3" spans="1:6">
      <c r="A3" s="1" t="s">
        <v>87</v>
      </c>
      <c r="B3" s="4">
        <f>SUM(C3:G3)</f>
        <v>492250000</v>
      </c>
      <c r="C3" s="4">
        <v>492250000</v>
      </c>
      <c r="D3" s="33">
        <v>0</v>
      </c>
      <c r="E3" s="4">
        <v>0</v>
      </c>
      <c r="F3" s="4">
        <v>0</v>
      </c>
    </row>
    <row r="4" spans="1:6">
      <c r="A4" s="1" t="s">
        <v>284</v>
      </c>
      <c r="B4" s="4">
        <f t="shared" ref="B4:B9" si="0">SUM(C4:G4)</f>
        <v>492250000</v>
      </c>
      <c r="C4" s="4">
        <v>492250000</v>
      </c>
      <c r="D4" s="33">
        <v>0</v>
      </c>
      <c r="E4" s="4">
        <v>0</v>
      </c>
      <c r="F4" s="4">
        <v>0</v>
      </c>
    </row>
    <row r="5" spans="1:6">
      <c r="A5" s="1" t="s">
        <v>285</v>
      </c>
      <c r="B5" s="4">
        <f t="shared" si="0"/>
        <v>492250000</v>
      </c>
      <c r="C5" s="4">
        <v>492250000</v>
      </c>
      <c r="D5" s="33">
        <v>0</v>
      </c>
      <c r="E5" s="4">
        <v>0</v>
      </c>
      <c r="F5" s="4">
        <v>0</v>
      </c>
    </row>
    <row r="6" spans="1:6">
      <c r="A6" s="1" t="s">
        <v>2</v>
      </c>
      <c r="B6" s="4">
        <f t="shared" si="0"/>
        <v>35835628.18</v>
      </c>
      <c r="C6" s="4">
        <v>35835628.18</v>
      </c>
      <c r="D6" s="34">
        <v>0</v>
      </c>
      <c r="E6" s="4">
        <v>0</v>
      </c>
      <c r="F6" s="4">
        <v>0</v>
      </c>
    </row>
    <row r="7" spans="1:6">
      <c r="A7" s="35" t="s">
        <v>6</v>
      </c>
      <c r="B7" s="36">
        <f t="shared" si="0"/>
        <v>0</v>
      </c>
      <c r="C7" s="36">
        <v>0</v>
      </c>
      <c r="D7" s="37">
        <v>0</v>
      </c>
      <c r="E7" s="36">
        <v>0</v>
      </c>
      <c r="F7" s="36">
        <v>0</v>
      </c>
    </row>
    <row r="8" spans="1:6" ht="13.5" thickBot="1">
      <c r="A8" s="38" t="s">
        <v>7</v>
      </c>
      <c r="B8" s="8">
        <f t="shared" si="0"/>
        <v>0</v>
      </c>
      <c r="C8" s="8">
        <v>0</v>
      </c>
      <c r="D8" s="39">
        <v>0</v>
      </c>
      <c r="E8" s="8">
        <v>0</v>
      </c>
      <c r="F8" s="8">
        <v>0</v>
      </c>
    </row>
    <row r="9" spans="1:6">
      <c r="A9" s="1" t="s">
        <v>4</v>
      </c>
      <c r="B9" s="4">
        <f t="shared" si="0"/>
        <v>0</v>
      </c>
      <c r="C9" s="40">
        <v>0</v>
      </c>
      <c r="D9" s="40">
        <v>0</v>
      </c>
      <c r="E9" s="40">
        <v>0</v>
      </c>
      <c r="F9" s="13">
        <v>0</v>
      </c>
    </row>
    <row r="10" spans="1:6">
      <c r="A10" s="1" t="s">
        <v>9</v>
      </c>
      <c r="B10" s="4">
        <f t="shared" ref="B10:B15" si="1">SUM(C10:G10)</f>
        <v>0</v>
      </c>
      <c r="C10" s="40">
        <v>0</v>
      </c>
      <c r="D10" s="40">
        <v>0</v>
      </c>
      <c r="E10" s="40">
        <v>0</v>
      </c>
      <c r="F10" s="12">
        <v>0</v>
      </c>
    </row>
    <row r="11" spans="1:6">
      <c r="A11" s="1" t="s">
        <v>11</v>
      </c>
      <c r="B11" s="4">
        <f t="shared" si="1"/>
        <v>0</v>
      </c>
      <c r="C11" s="4">
        <v>0</v>
      </c>
      <c r="D11" s="33">
        <v>0</v>
      </c>
      <c r="E11" s="33">
        <v>0</v>
      </c>
      <c r="F11" s="4">
        <v>0</v>
      </c>
    </row>
    <row r="12" spans="1:6" ht="13.5" thickBot="1">
      <c r="A12" s="1" t="s">
        <v>10</v>
      </c>
      <c r="B12" s="4">
        <f t="shared" si="1"/>
        <v>0</v>
      </c>
      <c r="C12" s="8">
        <v>0</v>
      </c>
      <c r="D12" s="39">
        <v>0</v>
      </c>
      <c r="E12" s="39">
        <v>0</v>
      </c>
      <c r="F12" s="8">
        <v>0</v>
      </c>
    </row>
    <row r="13" spans="1:6" ht="13.5" thickBot="1">
      <c r="A13" s="41" t="s">
        <v>8</v>
      </c>
      <c r="B13" s="42">
        <f t="shared" si="1"/>
        <v>0</v>
      </c>
      <c r="C13" s="42">
        <v>0</v>
      </c>
      <c r="D13" s="43">
        <v>0</v>
      </c>
      <c r="E13" s="42">
        <v>0</v>
      </c>
      <c r="F13" s="42">
        <v>0</v>
      </c>
    </row>
    <row r="14" spans="1:6">
      <c r="A14" s="1" t="s">
        <v>286</v>
      </c>
      <c r="B14" s="4">
        <f t="shared" si="1"/>
        <v>456414371.81999999</v>
      </c>
      <c r="C14" s="33">
        <v>456414371.81999999</v>
      </c>
      <c r="D14" s="44">
        <v>0</v>
      </c>
      <c r="E14" s="45">
        <v>0</v>
      </c>
      <c r="F14" s="45">
        <v>0</v>
      </c>
    </row>
    <row r="15" spans="1:6">
      <c r="A15" s="1" t="s">
        <v>287</v>
      </c>
      <c r="B15" s="4">
        <f t="shared" si="1"/>
        <v>456414371.81999999</v>
      </c>
      <c r="C15" s="33">
        <v>456414371.81999999</v>
      </c>
      <c r="D15" s="33">
        <v>0</v>
      </c>
      <c r="E15" s="12">
        <v>0</v>
      </c>
      <c r="F15" s="12">
        <v>0</v>
      </c>
    </row>
    <row r="16" spans="1:6">
      <c r="A16" s="1" t="s">
        <v>288</v>
      </c>
      <c r="B16" s="4"/>
      <c r="C16" s="46">
        <v>0.92720034905027926</v>
      </c>
      <c r="D16" s="46">
        <v>0</v>
      </c>
      <c r="E16" s="47">
        <v>0</v>
      </c>
      <c r="F16" s="47">
        <v>0</v>
      </c>
    </row>
    <row r="17" spans="1:6">
      <c r="A17" s="1" t="s">
        <v>12</v>
      </c>
      <c r="B17" s="3"/>
      <c r="C17" s="25">
        <v>1.2500000000000001E-2</v>
      </c>
      <c r="D17" s="25">
        <v>0</v>
      </c>
      <c r="E17" s="26">
        <v>0</v>
      </c>
      <c r="F17" s="26">
        <v>0</v>
      </c>
    </row>
    <row r="18" spans="1:6">
      <c r="A18" s="11" t="s">
        <v>0</v>
      </c>
      <c r="B18" s="3"/>
      <c r="C18" s="27">
        <v>5.5665000000000006E-2</v>
      </c>
      <c r="D18" s="27">
        <v>4.3165000000000002E-2</v>
      </c>
      <c r="E18" s="28">
        <v>4.3165000000000002E-2</v>
      </c>
      <c r="F18" s="28">
        <v>4.3165000000000002E-2</v>
      </c>
    </row>
    <row r="19" spans="1:6">
      <c r="A19" s="1" t="s">
        <v>3</v>
      </c>
      <c r="B19" s="4"/>
      <c r="C19" s="48">
        <v>70</v>
      </c>
      <c r="D19" s="48">
        <v>70</v>
      </c>
      <c r="E19" s="49">
        <v>70</v>
      </c>
      <c r="F19" s="49">
        <v>70</v>
      </c>
    </row>
    <row r="20" spans="1:6" ht="13.5" thickBot="1">
      <c r="A20" s="1" t="s">
        <v>289</v>
      </c>
      <c r="B20" s="8"/>
      <c r="C20" s="39">
        <v>5255004.76</v>
      </c>
      <c r="D20" s="39">
        <v>0</v>
      </c>
      <c r="E20" s="8">
        <v>0</v>
      </c>
      <c r="F20" s="8">
        <v>0</v>
      </c>
    </row>
    <row r="23" spans="1:6" ht="13.5" thickBot="1">
      <c r="A23" s="2" t="s">
        <v>1</v>
      </c>
      <c r="B23" s="7"/>
      <c r="C23" s="24"/>
      <c r="D23" s="24"/>
      <c r="E23" s="23"/>
      <c r="F23" s="23"/>
    </row>
    <row r="24" spans="1:6">
      <c r="A24" s="1"/>
      <c r="B24" s="6" t="s">
        <v>14</v>
      </c>
      <c r="C24" s="5" t="s">
        <v>272</v>
      </c>
      <c r="D24" s="32" t="s">
        <v>97</v>
      </c>
      <c r="E24" s="5" t="s">
        <v>86</v>
      </c>
      <c r="F24" s="5" t="s">
        <v>154</v>
      </c>
    </row>
    <row r="25" spans="1:6">
      <c r="A25" s="1" t="s">
        <v>87</v>
      </c>
      <c r="B25" s="4">
        <f>SUM(C25:G25)</f>
        <v>492250000</v>
      </c>
      <c r="C25" s="4">
        <v>492250000</v>
      </c>
      <c r="D25" s="33">
        <v>0</v>
      </c>
      <c r="E25" s="4">
        <v>0</v>
      </c>
      <c r="F25" s="4">
        <v>0</v>
      </c>
    </row>
    <row r="26" spans="1:6">
      <c r="A26" s="1" t="s">
        <v>302</v>
      </c>
      <c r="B26" s="4">
        <f t="shared" ref="B26:B37" si="2">SUM(C26:G26)</f>
        <v>456414371.81999999</v>
      </c>
      <c r="C26" s="4">
        <v>456414371.81999999</v>
      </c>
      <c r="D26" s="33">
        <v>0</v>
      </c>
      <c r="E26" s="4">
        <v>0</v>
      </c>
      <c r="F26" s="4">
        <v>0</v>
      </c>
    </row>
    <row r="27" spans="1:6">
      <c r="A27" s="1" t="s">
        <v>303</v>
      </c>
      <c r="B27" s="4">
        <f t="shared" si="2"/>
        <v>456414371.81999999</v>
      </c>
      <c r="C27" s="4">
        <v>456414371.81999999</v>
      </c>
      <c r="D27" s="33">
        <v>0</v>
      </c>
      <c r="E27" s="4">
        <v>0</v>
      </c>
      <c r="F27" s="4">
        <v>0</v>
      </c>
    </row>
    <row r="28" spans="1:6">
      <c r="A28" s="1" t="s">
        <v>2</v>
      </c>
      <c r="B28" s="4">
        <f t="shared" si="2"/>
        <v>29925031.960000001</v>
      </c>
      <c r="C28" s="4">
        <v>29925031.960000001</v>
      </c>
      <c r="D28" s="34">
        <v>0</v>
      </c>
      <c r="E28" s="4">
        <v>0</v>
      </c>
      <c r="F28" s="4">
        <v>0</v>
      </c>
    </row>
    <row r="29" spans="1:6">
      <c r="A29" s="35" t="s">
        <v>6</v>
      </c>
      <c r="B29" s="36">
        <f t="shared" si="2"/>
        <v>0</v>
      </c>
      <c r="C29" s="36">
        <v>0</v>
      </c>
      <c r="D29" s="37">
        <v>0</v>
      </c>
      <c r="E29" s="36">
        <v>0</v>
      </c>
      <c r="F29" s="36">
        <v>0</v>
      </c>
    </row>
    <row r="30" spans="1:6" ht="13.5" thickBot="1">
      <c r="A30" s="38" t="s">
        <v>7</v>
      </c>
      <c r="B30" s="8">
        <f t="shared" si="2"/>
        <v>0</v>
      </c>
      <c r="C30" s="8">
        <v>0</v>
      </c>
      <c r="D30" s="39">
        <v>0</v>
      </c>
      <c r="E30" s="8">
        <v>0</v>
      </c>
      <c r="F30" s="8">
        <v>0</v>
      </c>
    </row>
    <row r="31" spans="1:6">
      <c r="A31" s="1" t="s">
        <v>4</v>
      </c>
      <c r="B31" s="4">
        <f t="shared" si="2"/>
        <v>0</v>
      </c>
      <c r="C31" s="40">
        <v>0</v>
      </c>
      <c r="D31" s="40">
        <v>0</v>
      </c>
      <c r="E31" s="40">
        <v>0</v>
      </c>
      <c r="F31" s="13">
        <v>0</v>
      </c>
    </row>
    <row r="32" spans="1:6">
      <c r="A32" s="1" t="s">
        <v>9</v>
      </c>
      <c r="B32" s="4">
        <f t="shared" si="2"/>
        <v>0</v>
      </c>
      <c r="C32" s="40">
        <v>0</v>
      </c>
      <c r="D32" s="40">
        <v>0</v>
      </c>
      <c r="E32" s="40">
        <v>0</v>
      </c>
      <c r="F32" s="12">
        <v>0</v>
      </c>
    </row>
    <row r="33" spans="1:6">
      <c r="A33" s="1" t="s">
        <v>11</v>
      </c>
      <c r="B33" s="4">
        <f t="shared" si="2"/>
        <v>0</v>
      </c>
      <c r="C33" s="4">
        <v>0</v>
      </c>
      <c r="D33" s="33">
        <v>0</v>
      </c>
      <c r="E33" s="33">
        <v>0</v>
      </c>
      <c r="F33" s="4">
        <v>0</v>
      </c>
    </row>
    <row r="34" spans="1:6" ht="13.5" thickBot="1">
      <c r="A34" s="1" t="s">
        <v>10</v>
      </c>
      <c r="B34" s="4">
        <f t="shared" si="2"/>
        <v>0</v>
      </c>
      <c r="C34" s="8">
        <v>0</v>
      </c>
      <c r="D34" s="39">
        <v>0</v>
      </c>
      <c r="E34" s="39">
        <v>0</v>
      </c>
      <c r="F34" s="8">
        <v>0</v>
      </c>
    </row>
    <row r="35" spans="1:6" ht="13.5" thickBot="1">
      <c r="A35" s="41" t="s">
        <v>8</v>
      </c>
      <c r="B35" s="42">
        <f t="shared" si="2"/>
        <v>0</v>
      </c>
      <c r="C35" s="42">
        <v>0</v>
      </c>
      <c r="D35" s="43">
        <v>0</v>
      </c>
      <c r="E35" s="42">
        <v>0</v>
      </c>
      <c r="F35" s="42">
        <v>0</v>
      </c>
    </row>
    <row r="36" spans="1:6">
      <c r="A36" s="1" t="s">
        <v>304</v>
      </c>
      <c r="B36" s="4">
        <f t="shared" si="2"/>
        <v>426489339.86000001</v>
      </c>
      <c r="C36" s="33">
        <v>426489339.86000001</v>
      </c>
      <c r="D36" s="44">
        <v>0</v>
      </c>
      <c r="E36" s="45">
        <v>0</v>
      </c>
      <c r="F36" s="45">
        <v>0</v>
      </c>
    </row>
    <row r="37" spans="1:6">
      <c r="A37" s="1" t="s">
        <v>305</v>
      </c>
      <c r="B37" s="4">
        <f t="shared" si="2"/>
        <v>426489339.86000001</v>
      </c>
      <c r="C37" s="33">
        <v>426489339.86000001</v>
      </c>
      <c r="D37" s="33">
        <v>0</v>
      </c>
      <c r="E37" s="12">
        <v>0</v>
      </c>
      <c r="F37" s="12">
        <v>0</v>
      </c>
    </row>
    <row r="38" spans="1:6">
      <c r="A38" s="1" t="s">
        <v>306</v>
      </c>
      <c r="B38" s="4"/>
      <c r="C38" s="46">
        <v>0.86640800377856786</v>
      </c>
      <c r="D38" s="46">
        <v>0</v>
      </c>
      <c r="E38" s="47">
        <v>0</v>
      </c>
      <c r="F38" s="47">
        <v>0</v>
      </c>
    </row>
    <row r="39" spans="1:6">
      <c r="A39" s="1" t="s">
        <v>12</v>
      </c>
      <c r="B39" s="3"/>
      <c r="C39" s="25">
        <v>1.2500000000000001E-2</v>
      </c>
      <c r="D39" s="25">
        <v>0</v>
      </c>
      <c r="E39" s="26">
        <v>0</v>
      </c>
      <c r="F39" s="26">
        <v>0</v>
      </c>
    </row>
    <row r="40" spans="1:6">
      <c r="A40" s="11" t="s">
        <v>0</v>
      </c>
      <c r="B40" s="3"/>
      <c r="C40" s="27">
        <v>5.6172E-2</v>
      </c>
      <c r="D40" s="27">
        <v>4.3672000000000002E-2</v>
      </c>
      <c r="E40" s="28">
        <v>4.3672000000000002E-2</v>
      </c>
      <c r="F40" s="28">
        <v>4.3672000000000002E-2</v>
      </c>
    </row>
    <row r="41" spans="1:6">
      <c r="A41" s="1" t="s">
        <v>3</v>
      </c>
      <c r="B41" s="4"/>
      <c r="C41" s="48">
        <v>94</v>
      </c>
      <c r="D41" s="48">
        <v>94</v>
      </c>
      <c r="E41" s="49">
        <v>94</v>
      </c>
      <c r="F41" s="49">
        <v>94</v>
      </c>
    </row>
    <row r="42" spans="1:6" ht="13.5" thickBot="1">
      <c r="A42" s="1" t="s">
        <v>307</v>
      </c>
      <c r="B42" s="8"/>
      <c r="C42" s="39">
        <v>6602587.8399999999</v>
      </c>
      <c r="D42" s="39">
        <v>0</v>
      </c>
      <c r="E42" s="8">
        <v>0</v>
      </c>
      <c r="F42" s="8">
        <v>0</v>
      </c>
    </row>
    <row r="45" spans="1:6" ht="13.5" thickBot="1">
      <c r="A45" s="2" t="s">
        <v>1</v>
      </c>
      <c r="B45" s="7"/>
      <c r="C45" s="24"/>
      <c r="D45" s="24"/>
      <c r="E45" s="23"/>
      <c r="F45" s="23"/>
    </row>
    <row r="46" spans="1:6">
      <c r="A46" s="1"/>
      <c r="B46" s="6" t="s">
        <v>14</v>
      </c>
      <c r="C46" s="5" t="s">
        <v>272</v>
      </c>
      <c r="D46" s="32" t="s">
        <v>97</v>
      </c>
      <c r="E46" s="5" t="s">
        <v>86</v>
      </c>
      <c r="F46" s="5" t="s">
        <v>154</v>
      </c>
    </row>
    <row r="47" spans="1:6">
      <c r="A47" s="1" t="s">
        <v>87</v>
      </c>
      <c r="B47" s="4">
        <f>SUM(C47:G47)</f>
        <v>492250000</v>
      </c>
      <c r="C47" s="4">
        <v>492250000</v>
      </c>
      <c r="D47" s="33">
        <v>0</v>
      </c>
      <c r="E47" s="4">
        <v>0</v>
      </c>
      <c r="F47" s="4">
        <v>0</v>
      </c>
    </row>
    <row r="48" spans="1:6">
      <c r="A48" s="1" t="s">
        <v>308</v>
      </c>
      <c r="B48" s="4">
        <f t="shared" ref="B48:B59" si="3">SUM(C48:G48)</f>
        <v>426489339.86000001</v>
      </c>
      <c r="C48" s="4">
        <v>426489339.86000001</v>
      </c>
      <c r="D48" s="33">
        <v>0</v>
      </c>
      <c r="E48" s="4">
        <v>0</v>
      </c>
      <c r="F48" s="4">
        <v>0</v>
      </c>
    </row>
    <row r="49" spans="1:6">
      <c r="A49" s="1" t="s">
        <v>309</v>
      </c>
      <c r="B49" s="4">
        <f t="shared" si="3"/>
        <v>426489339.86000001</v>
      </c>
      <c r="C49" s="4">
        <v>426489339.86000001</v>
      </c>
      <c r="D49" s="33">
        <v>0</v>
      </c>
      <c r="E49" s="4">
        <v>0</v>
      </c>
      <c r="F49" s="4">
        <v>0</v>
      </c>
    </row>
    <row r="50" spans="1:6">
      <c r="A50" s="1" t="s">
        <v>2</v>
      </c>
      <c r="B50" s="4">
        <f t="shared" si="3"/>
        <v>33098140.940000001</v>
      </c>
      <c r="C50" s="4">
        <v>33098140.940000001</v>
      </c>
      <c r="D50" s="34">
        <v>0</v>
      </c>
      <c r="E50" s="4">
        <v>0</v>
      </c>
      <c r="F50" s="4">
        <v>0</v>
      </c>
    </row>
    <row r="51" spans="1:6">
      <c r="A51" s="35" t="s">
        <v>6</v>
      </c>
      <c r="B51" s="36">
        <f t="shared" si="3"/>
        <v>0</v>
      </c>
      <c r="C51" s="36">
        <v>0</v>
      </c>
      <c r="D51" s="37">
        <v>0</v>
      </c>
      <c r="E51" s="36">
        <v>0</v>
      </c>
      <c r="F51" s="36">
        <v>0</v>
      </c>
    </row>
    <row r="52" spans="1:6" ht="13.5" thickBot="1">
      <c r="A52" s="38" t="s">
        <v>7</v>
      </c>
      <c r="B52" s="8">
        <f t="shared" si="3"/>
        <v>0</v>
      </c>
      <c r="C52" s="8">
        <v>0</v>
      </c>
      <c r="D52" s="39">
        <v>0</v>
      </c>
      <c r="E52" s="8">
        <v>0</v>
      </c>
      <c r="F52" s="8">
        <v>0</v>
      </c>
    </row>
    <row r="53" spans="1:6">
      <c r="A53" s="1" t="s">
        <v>4</v>
      </c>
      <c r="B53" s="4">
        <f t="shared" si="3"/>
        <v>0</v>
      </c>
      <c r="C53" s="40">
        <v>0</v>
      </c>
      <c r="D53" s="40">
        <v>0</v>
      </c>
      <c r="E53" s="40">
        <v>0</v>
      </c>
      <c r="F53" s="13">
        <v>0</v>
      </c>
    </row>
    <row r="54" spans="1:6">
      <c r="A54" s="1" t="s">
        <v>9</v>
      </c>
      <c r="B54" s="4">
        <f t="shared" si="3"/>
        <v>0</v>
      </c>
      <c r="C54" s="40">
        <v>0</v>
      </c>
      <c r="D54" s="40">
        <v>0</v>
      </c>
      <c r="E54" s="40">
        <v>0</v>
      </c>
      <c r="F54" s="12">
        <v>0</v>
      </c>
    </row>
    <row r="55" spans="1:6">
      <c r="A55" s="1" t="s">
        <v>11</v>
      </c>
      <c r="B55" s="4">
        <f t="shared" si="3"/>
        <v>0</v>
      </c>
      <c r="C55" s="4">
        <v>0</v>
      </c>
      <c r="D55" s="33">
        <v>0</v>
      </c>
      <c r="E55" s="33">
        <v>0</v>
      </c>
      <c r="F55" s="4">
        <v>0</v>
      </c>
    </row>
    <row r="56" spans="1:6" ht="13.5" thickBot="1">
      <c r="A56" s="1" t="s">
        <v>10</v>
      </c>
      <c r="B56" s="4">
        <f t="shared" si="3"/>
        <v>0</v>
      </c>
      <c r="C56" s="8">
        <v>0</v>
      </c>
      <c r="D56" s="39">
        <v>0</v>
      </c>
      <c r="E56" s="39">
        <v>0</v>
      </c>
      <c r="F56" s="8">
        <v>0</v>
      </c>
    </row>
    <row r="57" spans="1:6" ht="13.5" thickBot="1">
      <c r="A57" s="41" t="s">
        <v>8</v>
      </c>
      <c r="B57" s="42">
        <f t="shared" si="3"/>
        <v>0</v>
      </c>
      <c r="C57" s="42">
        <v>0</v>
      </c>
      <c r="D57" s="43">
        <v>0</v>
      </c>
      <c r="E57" s="42">
        <v>0</v>
      </c>
      <c r="F57" s="42">
        <v>0</v>
      </c>
    </row>
    <row r="58" spans="1:6">
      <c r="A58" s="1" t="s">
        <v>310</v>
      </c>
      <c r="B58" s="4">
        <f t="shared" si="3"/>
        <v>393391198.92000002</v>
      </c>
      <c r="C58" s="33">
        <v>393391198.92000002</v>
      </c>
      <c r="D58" s="44">
        <v>0</v>
      </c>
      <c r="E58" s="45">
        <v>0</v>
      </c>
      <c r="F58" s="45">
        <v>0</v>
      </c>
    </row>
    <row r="59" spans="1:6">
      <c r="A59" s="1" t="s">
        <v>311</v>
      </c>
      <c r="B59" s="4">
        <f t="shared" si="3"/>
        <v>393391198.92000002</v>
      </c>
      <c r="C59" s="33">
        <v>393391198.92000002</v>
      </c>
      <c r="D59" s="33">
        <v>0</v>
      </c>
      <c r="E59" s="12">
        <v>0</v>
      </c>
      <c r="F59" s="12">
        <v>0</v>
      </c>
    </row>
    <row r="60" spans="1:6">
      <c r="A60" s="1" t="s">
        <v>312</v>
      </c>
      <c r="B60" s="4"/>
      <c r="C60" s="46">
        <v>0.79916952548501785</v>
      </c>
      <c r="D60" s="46">
        <v>0</v>
      </c>
      <c r="E60" s="47">
        <v>0</v>
      </c>
      <c r="F60" s="47">
        <v>0</v>
      </c>
    </row>
    <row r="61" spans="1:6">
      <c r="A61" s="1" t="s">
        <v>12</v>
      </c>
      <c r="B61" s="3"/>
      <c r="C61" s="25">
        <v>1.2500000000000001E-2</v>
      </c>
      <c r="D61" s="25">
        <v>0</v>
      </c>
      <c r="E61" s="26">
        <v>0</v>
      </c>
      <c r="F61" s="26">
        <v>0</v>
      </c>
    </row>
    <row r="62" spans="1:6">
      <c r="A62" s="11" t="s">
        <v>0</v>
      </c>
      <c r="B62" s="3"/>
      <c r="C62" s="27">
        <v>5.6763000000000008E-2</v>
      </c>
      <c r="D62" s="27">
        <v>4.4263000000000004E-2</v>
      </c>
      <c r="E62" s="28">
        <v>4.4263000000000004E-2</v>
      </c>
      <c r="F62" s="28">
        <v>4.4263000000000004E-2</v>
      </c>
    </row>
    <row r="63" spans="1:6">
      <c r="A63" s="1" t="s">
        <v>3</v>
      </c>
      <c r="B63" s="4"/>
      <c r="C63" s="48">
        <v>91</v>
      </c>
      <c r="D63" s="48">
        <v>91</v>
      </c>
      <c r="E63" s="49">
        <v>91</v>
      </c>
      <c r="F63" s="49">
        <v>91</v>
      </c>
    </row>
    <row r="64" spans="1:6" ht="13.5" thickBot="1">
      <c r="A64" s="1" t="s">
        <v>313</v>
      </c>
      <c r="B64" s="8"/>
      <c r="C64" s="39">
        <v>6035622.2199999997</v>
      </c>
      <c r="D64" s="39">
        <v>0</v>
      </c>
      <c r="E64" s="8">
        <v>0</v>
      </c>
      <c r="F64" s="8">
        <v>0</v>
      </c>
    </row>
    <row r="67" spans="1:6" ht="13.5" thickBot="1">
      <c r="A67" s="2" t="s">
        <v>1</v>
      </c>
      <c r="B67" s="7"/>
      <c r="C67" s="24"/>
      <c r="D67" s="24"/>
      <c r="E67" s="23"/>
      <c r="F67" s="23"/>
    </row>
    <row r="68" spans="1:6">
      <c r="A68" s="1"/>
      <c r="B68" s="6" t="s">
        <v>14</v>
      </c>
      <c r="C68" s="5" t="s">
        <v>272</v>
      </c>
      <c r="D68" s="32" t="s">
        <v>97</v>
      </c>
      <c r="E68" s="5" t="s">
        <v>86</v>
      </c>
      <c r="F68" s="5" t="s">
        <v>154</v>
      </c>
    </row>
    <row r="69" spans="1:6">
      <c r="A69" s="1" t="s">
        <v>87</v>
      </c>
      <c r="B69" s="4">
        <f>SUM(C69:G69)</f>
        <v>492250000</v>
      </c>
      <c r="C69" s="4">
        <v>492250000</v>
      </c>
      <c r="D69" s="33">
        <v>0</v>
      </c>
      <c r="E69" s="4">
        <v>0</v>
      </c>
      <c r="F69" s="4">
        <v>0</v>
      </c>
    </row>
    <row r="70" spans="1:6">
      <c r="A70" s="1" t="s">
        <v>314</v>
      </c>
      <c r="B70" s="4">
        <f t="shared" ref="B70:B81" si="4">SUM(C70:G70)</f>
        <v>393391198.92000002</v>
      </c>
      <c r="C70" s="4">
        <v>393391198.92000002</v>
      </c>
      <c r="D70" s="33">
        <v>0</v>
      </c>
      <c r="E70" s="4">
        <v>0</v>
      </c>
      <c r="F70" s="4">
        <v>0</v>
      </c>
    </row>
    <row r="71" spans="1:6">
      <c r="A71" s="1" t="s">
        <v>315</v>
      </c>
      <c r="B71" s="4">
        <f t="shared" si="4"/>
        <v>393391198.92000002</v>
      </c>
      <c r="C71" s="4">
        <v>393391198.92000002</v>
      </c>
      <c r="D71" s="33">
        <v>0</v>
      </c>
      <c r="E71" s="4">
        <v>0</v>
      </c>
      <c r="F71" s="4">
        <v>0</v>
      </c>
    </row>
    <row r="72" spans="1:6">
      <c r="A72" s="1" t="s">
        <v>2</v>
      </c>
      <c r="B72" s="4">
        <f t="shared" si="4"/>
        <v>80611403.659999996</v>
      </c>
      <c r="C72" s="4">
        <v>80611403.659999996</v>
      </c>
      <c r="D72" s="34">
        <v>0</v>
      </c>
      <c r="E72" s="4">
        <v>0</v>
      </c>
      <c r="F72" s="4">
        <v>0</v>
      </c>
    </row>
    <row r="73" spans="1:6">
      <c r="A73" s="35" t="s">
        <v>6</v>
      </c>
      <c r="B73" s="36">
        <f t="shared" si="4"/>
        <v>0</v>
      </c>
      <c r="C73" s="36">
        <v>0</v>
      </c>
      <c r="D73" s="37">
        <v>0</v>
      </c>
      <c r="E73" s="36">
        <v>0</v>
      </c>
      <c r="F73" s="36">
        <v>0</v>
      </c>
    </row>
    <row r="74" spans="1:6" ht="13.5" thickBot="1">
      <c r="A74" s="38" t="s">
        <v>7</v>
      </c>
      <c r="B74" s="8">
        <f t="shared" si="4"/>
        <v>0</v>
      </c>
      <c r="C74" s="8">
        <v>0</v>
      </c>
      <c r="D74" s="39">
        <v>0</v>
      </c>
      <c r="E74" s="8">
        <v>0</v>
      </c>
      <c r="F74" s="8">
        <v>0</v>
      </c>
    </row>
    <row r="75" spans="1:6">
      <c r="A75" s="1" t="s">
        <v>4</v>
      </c>
      <c r="B75" s="4">
        <f t="shared" si="4"/>
        <v>0</v>
      </c>
      <c r="C75" s="40">
        <v>0</v>
      </c>
      <c r="D75" s="40">
        <v>0</v>
      </c>
      <c r="E75" s="40">
        <v>0</v>
      </c>
      <c r="F75" s="13">
        <v>0</v>
      </c>
    </row>
    <row r="76" spans="1:6">
      <c r="A76" s="1" t="s">
        <v>9</v>
      </c>
      <c r="B76" s="4">
        <f t="shared" si="4"/>
        <v>0</v>
      </c>
      <c r="C76" s="40">
        <v>0</v>
      </c>
      <c r="D76" s="40">
        <v>0</v>
      </c>
      <c r="E76" s="40">
        <v>0</v>
      </c>
      <c r="F76" s="12">
        <v>0</v>
      </c>
    </row>
    <row r="77" spans="1:6">
      <c r="A77" s="1" t="s">
        <v>11</v>
      </c>
      <c r="B77" s="4">
        <f t="shared" si="4"/>
        <v>0</v>
      </c>
      <c r="C77" s="4">
        <v>0</v>
      </c>
      <c r="D77" s="33">
        <v>0</v>
      </c>
      <c r="E77" s="33">
        <v>0</v>
      </c>
      <c r="F77" s="4">
        <v>0</v>
      </c>
    </row>
    <row r="78" spans="1:6" ht="13.5" thickBot="1">
      <c r="A78" s="1" t="s">
        <v>10</v>
      </c>
      <c r="B78" s="4">
        <f t="shared" si="4"/>
        <v>0</v>
      </c>
      <c r="C78" s="8">
        <v>0</v>
      </c>
      <c r="D78" s="39">
        <v>0</v>
      </c>
      <c r="E78" s="39">
        <v>0</v>
      </c>
      <c r="F78" s="8">
        <v>0</v>
      </c>
    </row>
    <row r="79" spans="1:6" ht="13.5" thickBot="1">
      <c r="A79" s="41" t="s">
        <v>8</v>
      </c>
      <c r="B79" s="42">
        <f t="shared" si="4"/>
        <v>0</v>
      </c>
      <c r="C79" s="42">
        <v>0</v>
      </c>
      <c r="D79" s="43">
        <v>0</v>
      </c>
      <c r="E79" s="42">
        <v>0</v>
      </c>
      <c r="F79" s="42">
        <v>0</v>
      </c>
    </row>
    <row r="80" spans="1:6">
      <c r="A80" s="1" t="s">
        <v>316</v>
      </c>
      <c r="B80" s="4">
        <f t="shared" si="4"/>
        <v>312779795.25999999</v>
      </c>
      <c r="C80" s="33">
        <v>312779795.25999999</v>
      </c>
      <c r="D80" s="44">
        <v>0</v>
      </c>
      <c r="E80" s="45">
        <v>0</v>
      </c>
      <c r="F80" s="45">
        <v>0</v>
      </c>
    </row>
    <row r="81" spans="1:6">
      <c r="A81" s="1" t="s">
        <v>317</v>
      </c>
      <c r="B81" s="4">
        <f t="shared" si="4"/>
        <v>312779795.25999999</v>
      </c>
      <c r="C81" s="33">
        <v>312779795.25999999</v>
      </c>
      <c r="D81" s="33">
        <v>0</v>
      </c>
      <c r="E81" s="12">
        <v>0</v>
      </c>
      <c r="F81" s="12">
        <v>0</v>
      </c>
    </row>
    <row r="82" spans="1:6">
      <c r="A82" s="1" t="s">
        <v>318</v>
      </c>
      <c r="B82" s="4"/>
      <c r="C82" s="46">
        <v>0.63540842104621631</v>
      </c>
      <c r="D82" s="46">
        <v>0</v>
      </c>
      <c r="E82" s="47">
        <v>0</v>
      </c>
      <c r="F82" s="47">
        <v>0</v>
      </c>
    </row>
    <row r="83" spans="1:6">
      <c r="A83" s="1" t="s">
        <v>12</v>
      </c>
      <c r="B83" s="3"/>
      <c r="C83" s="25">
        <v>1.2500000000000001E-2</v>
      </c>
      <c r="D83" s="25">
        <v>0</v>
      </c>
      <c r="E83" s="26">
        <v>0</v>
      </c>
      <c r="F83" s="26">
        <v>0</v>
      </c>
    </row>
    <row r="84" spans="1:6">
      <c r="A84" s="11" t="s">
        <v>0</v>
      </c>
      <c r="B84" s="3"/>
      <c r="C84" s="27">
        <v>5.4239999999999997E-2</v>
      </c>
      <c r="D84" s="27">
        <v>4.1739999999999999E-2</v>
      </c>
      <c r="E84" s="28">
        <v>4.1739999999999999E-2</v>
      </c>
      <c r="F84" s="28">
        <v>4.1739999999999999E-2</v>
      </c>
    </row>
    <row r="85" spans="1:6">
      <c r="A85" s="1" t="s">
        <v>3</v>
      </c>
      <c r="B85" s="4"/>
      <c r="C85" s="48">
        <v>88</v>
      </c>
      <c r="D85" s="48">
        <v>88</v>
      </c>
      <c r="E85" s="49">
        <v>88</v>
      </c>
      <c r="F85" s="49">
        <v>88</v>
      </c>
    </row>
    <row r="86" spans="1:6" ht="13.5" thickBot="1">
      <c r="A86" s="1" t="s">
        <v>319</v>
      </c>
      <c r="B86" s="8"/>
      <c r="C86" s="39">
        <v>5144392.88</v>
      </c>
      <c r="D86" s="39">
        <v>0</v>
      </c>
      <c r="E86" s="8">
        <v>0</v>
      </c>
      <c r="F86" s="8">
        <v>0</v>
      </c>
    </row>
    <row r="89" spans="1:6" ht="13.5" thickBot="1">
      <c r="A89" s="2" t="s">
        <v>1</v>
      </c>
      <c r="B89" s="7"/>
      <c r="C89" s="24"/>
      <c r="D89" s="24"/>
      <c r="E89" s="23"/>
      <c r="F89" s="23"/>
    </row>
    <row r="90" spans="1:6">
      <c r="A90" s="1"/>
      <c r="B90" s="6" t="s">
        <v>14</v>
      </c>
      <c r="C90" s="5" t="s">
        <v>272</v>
      </c>
      <c r="D90" s="32" t="s">
        <v>97</v>
      </c>
      <c r="E90" s="5" t="s">
        <v>86</v>
      </c>
      <c r="F90" s="5" t="s">
        <v>154</v>
      </c>
    </row>
    <row r="91" spans="1:6">
      <c r="A91" s="1" t="s">
        <v>87</v>
      </c>
      <c r="B91" s="4">
        <f>SUM(C91:G91)</f>
        <v>492250000</v>
      </c>
      <c r="C91" s="4">
        <v>492250000</v>
      </c>
      <c r="D91" s="33">
        <v>0</v>
      </c>
      <c r="E91" s="4">
        <v>0</v>
      </c>
      <c r="F91" s="4">
        <v>0</v>
      </c>
    </row>
    <row r="92" spans="1:6">
      <c r="A92" s="1" t="s">
        <v>320</v>
      </c>
      <c r="B92" s="4">
        <f t="shared" ref="B92:B103" si="5">SUM(C92:G92)</f>
        <v>312779795.25999999</v>
      </c>
      <c r="C92" s="4">
        <v>312779795.25999999</v>
      </c>
      <c r="D92" s="33">
        <v>0</v>
      </c>
      <c r="E92" s="4">
        <v>0</v>
      </c>
      <c r="F92" s="4">
        <v>0</v>
      </c>
    </row>
    <row r="93" spans="1:6">
      <c r="A93" s="1" t="s">
        <v>321</v>
      </c>
      <c r="B93" s="4">
        <f t="shared" si="5"/>
        <v>312779795.25999999</v>
      </c>
      <c r="C93" s="4">
        <v>312779795.25999999</v>
      </c>
      <c r="D93" s="33">
        <v>0</v>
      </c>
      <c r="E93" s="4">
        <v>0</v>
      </c>
      <c r="F93" s="4">
        <v>0</v>
      </c>
    </row>
    <row r="94" spans="1:6">
      <c r="A94" s="1" t="s">
        <v>2</v>
      </c>
      <c r="B94" s="4">
        <f t="shared" si="5"/>
        <v>35361358.5</v>
      </c>
      <c r="C94" s="4">
        <v>35361358.5</v>
      </c>
      <c r="D94" s="34">
        <v>0</v>
      </c>
      <c r="E94" s="4">
        <v>0</v>
      </c>
      <c r="F94" s="4">
        <v>0</v>
      </c>
    </row>
    <row r="95" spans="1:6">
      <c r="A95" s="35" t="s">
        <v>6</v>
      </c>
      <c r="B95" s="36">
        <f t="shared" si="5"/>
        <v>0</v>
      </c>
      <c r="C95" s="36">
        <v>0</v>
      </c>
      <c r="D95" s="37">
        <v>0</v>
      </c>
      <c r="E95" s="36">
        <v>0</v>
      </c>
      <c r="F95" s="36">
        <v>0</v>
      </c>
    </row>
    <row r="96" spans="1:6" ht="13.5" thickBot="1">
      <c r="A96" s="38" t="s">
        <v>7</v>
      </c>
      <c r="B96" s="8">
        <f t="shared" si="5"/>
        <v>0</v>
      </c>
      <c r="C96" s="8">
        <v>0</v>
      </c>
      <c r="D96" s="39">
        <v>0</v>
      </c>
      <c r="E96" s="8">
        <v>0</v>
      </c>
      <c r="F96" s="8">
        <v>0</v>
      </c>
    </row>
    <row r="97" spans="1:6">
      <c r="A97" s="1" t="s">
        <v>4</v>
      </c>
      <c r="B97" s="4">
        <f t="shared" si="5"/>
        <v>0</v>
      </c>
      <c r="C97" s="40">
        <v>0</v>
      </c>
      <c r="D97" s="40">
        <v>0</v>
      </c>
      <c r="E97" s="40">
        <v>0</v>
      </c>
      <c r="F97" s="13">
        <v>0</v>
      </c>
    </row>
    <row r="98" spans="1:6">
      <c r="A98" s="1" t="s">
        <v>9</v>
      </c>
      <c r="B98" s="4">
        <f t="shared" si="5"/>
        <v>0</v>
      </c>
      <c r="C98" s="40">
        <v>0</v>
      </c>
      <c r="D98" s="40">
        <v>0</v>
      </c>
      <c r="E98" s="40">
        <v>0</v>
      </c>
      <c r="F98" s="12">
        <v>0</v>
      </c>
    </row>
    <row r="99" spans="1:6">
      <c r="A99" s="1" t="s">
        <v>11</v>
      </c>
      <c r="B99" s="4">
        <f t="shared" si="5"/>
        <v>0</v>
      </c>
      <c r="C99" s="4">
        <v>0</v>
      </c>
      <c r="D99" s="33">
        <v>0</v>
      </c>
      <c r="E99" s="33">
        <v>0</v>
      </c>
      <c r="F99" s="4">
        <v>0</v>
      </c>
    </row>
    <row r="100" spans="1:6" ht="13.5" thickBot="1">
      <c r="A100" s="1" t="s">
        <v>10</v>
      </c>
      <c r="B100" s="4">
        <f t="shared" si="5"/>
        <v>0</v>
      </c>
      <c r="C100" s="8">
        <v>0</v>
      </c>
      <c r="D100" s="39">
        <v>0</v>
      </c>
      <c r="E100" s="39">
        <v>0</v>
      </c>
      <c r="F100" s="8">
        <v>0</v>
      </c>
    </row>
    <row r="101" spans="1:6" ht="13.5" thickBot="1">
      <c r="A101" s="41" t="s">
        <v>8</v>
      </c>
      <c r="B101" s="42">
        <f t="shared" si="5"/>
        <v>0</v>
      </c>
      <c r="C101" s="42">
        <v>0</v>
      </c>
      <c r="D101" s="43">
        <v>0</v>
      </c>
      <c r="E101" s="42">
        <v>0</v>
      </c>
      <c r="F101" s="42">
        <v>0</v>
      </c>
    </row>
    <row r="102" spans="1:6">
      <c r="A102" s="1" t="s">
        <v>322</v>
      </c>
      <c r="B102" s="4">
        <f t="shared" si="5"/>
        <v>277418436.75999999</v>
      </c>
      <c r="C102" s="33">
        <v>277418436.75999999</v>
      </c>
      <c r="D102" s="44">
        <v>0</v>
      </c>
      <c r="E102" s="45">
        <v>0</v>
      </c>
      <c r="F102" s="45">
        <v>0</v>
      </c>
    </row>
    <row r="103" spans="1:6">
      <c r="A103" s="1" t="s">
        <v>323</v>
      </c>
      <c r="B103" s="4">
        <f t="shared" si="5"/>
        <v>277418436.75999999</v>
      </c>
      <c r="C103" s="33">
        <v>277418436.75999999</v>
      </c>
      <c r="D103" s="33">
        <v>0</v>
      </c>
      <c r="E103" s="12">
        <v>0</v>
      </c>
      <c r="F103" s="12">
        <v>0</v>
      </c>
    </row>
    <row r="104" spans="1:6">
      <c r="A104" s="1" t="s">
        <v>324</v>
      </c>
      <c r="B104" s="4"/>
      <c r="C104" s="46">
        <v>0.56357224329101063</v>
      </c>
      <c r="D104" s="46">
        <v>0</v>
      </c>
      <c r="E104" s="47">
        <v>0</v>
      </c>
      <c r="F104" s="47">
        <v>0</v>
      </c>
    </row>
    <row r="105" spans="1:6">
      <c r="A105" s="1" t="s">
        <v>12</v>
      </c>
      <c r="B105" s="3"/>
      <c r="C105" s="25">
        <v>1.2500000000000001E-2</v>
      </c>
      <c r="D105" s="25">
        <v>0</v>
      </c>
      <c r="E105" s="26">
        <v>0</v>
      </c>
      <c r="F105" s="26">
        <v>0</v>
      </c>
    </row>
    <row r="106" spans="1:6">
      <c r="A106" s="11" t="s">
        <v>0</v>
      </c>
      <c r="B106" s="3"/>
      <c r="C106" s="27">
        <v>5.0472000000000003E-2</v>
      </c>
      <c r="D106" s="27">
        <v>3.7971999999999999E-2</v>
      </c>
      <c r="E106" s="28">
        <v>3.7971999999999999E-2</v>
      </c>
      <c r="F106" s="28">
        <v>3.7971999999999999E-2</v>
      </c>
    </row>
    <row r="107" spans="1:6">
      <c r="A107" s="1" t="s">
        <v>3</v>
      </c>
      <c r="B107" s="4"/>
      <c r="C107" s="48">
        <v>94</v>
      </c>
      <c r="D107" s="48">
        <v>94</v>
      </c>
      <c r="E107" s="48">
        <v>94</v>
      </c>
      <c r="F107" s="114">
        <v>94</v>
      </c>
    </row>
    <row r="108" spans="1:6" ht="13.5" thickBot="1">
      <c r="A108" s="1" t="s">
        <v>325</v>
      </c>
      <c r="B108" s="8"/>
      <c r="C108" s="39">
        <v>4065595.76</v>
      </c>
      <c r="D108" s="39">
        <v>0</v>
      </c>
      <c r="E108" s="8">
        <v>0</v>
      </c>
      <c r="F108" s="8">
        <v>0</v>
      </c>
    </row>
    <row r="111" spans="1:6" ht="13.5" thickBot="1">
      <c r="A111" s="2" t="s">
        <v>1</v>
      </c>
      <c r="B111" s="7"/>
      <c r="C111" s="24"/>
      <c r="D111" s="24"/>
      <c r="E111" s="23"/>
      <c r="F111" s="23"/>
    </row>
    <row r="112" spans="1:6">
      <c r="A112" s="1"/>
      <c r="B112" s="6" t="s">
        <v>14</v>
      </c>
      <c r="C112" s="5" t="s">
        <v>272</v>
      </c>
      <c r="D112" s="32" t="s">
        <v>97</v>
      </c>
      <c r="E112" s="5" t="s">
        <v>86</v>
      </c>
      <c r="F112" s="5" t="s">
        <v>154</v>
      </c>
    </row>
    <row r="113" spans="1:6">
      <c r="A113" s="1" t="s">
        <v>87</v>
      </c>
      <c r="B113" s="4">
        <f>SUM(C113:G113)</f>
        <v>492250000</v>
      </c>
      <c r="C113" s="4">
        <v>492250000</v>
      </c>
      <c r="D113" s="33">
        <v>0</v>
      </c>
      <c r="E113" s="4">
        <v>0</v>
      </c>
      <c r="F113" s="4">
        <v>0</v>
      </c>
    </row>
    <row r="114" spans="1:6">
      <c r="A114" s="1" t="s">
        <v>326</v>
      </c>
      <c r="B114" s="4">
        <f t="shared" ref="B114:B125" si="6">SUM(C114:G114)</f>
        <v>277418436.75999999</v>
      </c>
      <c r="C114" s="4">
        <v>277418436.75999999</v>
      </c>
      <c r="D114" s="33">
        <v>0</v>
      </c>
      <c r="E114" s="4">
        <v>0</v>
      </c>
      <c r="F114" s="4">
        <v>0</v>
      </c>
    </row>
    <row r="115" spans="1:6">
      <c r="A115" s="1" t="s">
        <v>327</v>
      </c>
      <c r="B115" s="4">
        <f t="shared" si="6"/>
        <v>277418436.75999999</v>
      </c>
      <c r="C115" s="4">
        <v>277418436.75999999</v>
      </c>
      <c r="D115" s="33">
        <v>0</v>
      </c>
      <c r="E115" s="4">
        <v>0</v>
      </c>
      <c r="F115" s="4">
        <v>0</v>
      </c>
    </row>
    <row r="116" spans="1:6">
      <c r="A116" s="1" t="s">
        <v>2</v>
      </c>
      <c r="B116" s="4">
        <f t="shared" si="6"/>
        <v>29413622.859999999</v>
      </c>
      <c r="C116" s="4">
        <v>29413622.859999999</v>
      </c>
      <c r="D116" s="34">
        <v>0</v>
      </c>
      <c r="E116" s="4">
        <v>0</v>
      </c>
      <c r="F116" s="4">
        <v>0</v>
      </c>
    </row>
    <row r="117" spans="1:6">
      <c r="A117" s="35" t="s">
        <v>6</v>
      </c>
      <c r="B117" s="36">
        <f t="shared" si="6"/>
        <v>0</v>
      </c>
      <c r="C117" s="36">
        <v>0</v>
      </c>
      <c r="D117" s="37">
        <v>0</v>
      </c>
      <c r="E117" s="36">
        <v>0</v>
      </c>
      <c r="F117" s="36">
        <v>0</v>
      </c>
    </row>
    <row r="118" spans="1:6" ht="13.5" thickBot="1">
      <c r="A118" s="38" t="s">
        <v>7</v>
      </c>
      <c r="B118" s="8">
        <f t="shared" si="6"/>
        <v>0</v>
      </c>
      <c r="C118" s="8">
        <v>0</v>
      </c>
      <c r="D118" s="39">
        <v>0</v>
      </c>
      <c r="E118" s="8">
        <v>0</v>
      </c>
      <c r="F118" s="8">
        <v>0</v>
      </c>
    </row>
    <row r="119" spans="1:6">
      <c r="A119" s="1" t="s">
        <v>4</v>
      </c>
      <c r="B119" s="4">
        <f t="shared" si="6"/>
        <v>0</v>
      </c>
      <c r="C119" s="40">
        <v>0</v>
      </c>
      <c r="D119" s="40">
        <v>0</v>
      </c>
      <c r="E119" s="40">
        <v>0</v>
      </c>
      <c r="F119" s="13">
        <v>0</v>
      </c>
    </row>
    <row r="120" spans="1:6">
      <c r="A120" s="1" t="s">
        <v>9</v>
      </c>
      <c r="B120" s="4">
        <f t="shared" si="6"/>
        <v>0</v>
      </c>
      <c r="C120" s="40">
        <v>0</v>
      </c>
      <c r="D120" s="40">
        <v>0</v>
      </c>
      <c r="E120" s="40">
        <v>0</v>
      </c>
      <c r="F120" s="12">
        <v>0</v>
      </c>
    </row>
    <row r="121" spans="1:6">
      <c r="A121" s="1" t="s">
        <v>11</v>
      </c>
      <c r="B121" s="4">
        <f t="shared" si="6"/>
        <v>0</v>
      </c>
      <c r="C121" s="4">
        <v>0</v>
      </c>
      <c r="D121" s="33">
        <v>0</v>
      </c>
      <c r="E121" s="33">
        <v>0</v>
      </c>
      <c r="F121" s="4">
        <v>0</v>
      </c>
    </row>
    <row r="122" spans="1:6" ht="13.5" thickBot="1">
      <c r="A122" s="1" t="s">
        <v>10</v>
      </c>
      <c r="B122" s="4">
        <f t="shared" si="6"/>
        <v>0</v>
      </c>
      <c r="C122" s="8">
        <v>0</v>
      </c>
      <c r="D122" s="39">
        <v>0</v>
      </c>
      <c r="E122" s="39">
        <v>0</v>
      </c>
      <c r="F122" s="8">
        <v>0</v>
      </c>
    </row>
    <row r="123" spans="1:6" ht="13.5" thickBot="1">
      <c r="A123" s="41" t="s">
        <v>8</v>
      </c>
      <c r="B123" s="42">
        <f t="shared" si="6"/>
        <v>0</v>
      </c>
      <c r="C123" s="42">
        <v>0</v>
      </c>
      <c r="D123" s="43">
        <v>0</v>
      </c>
      <c r="E123" s="42">
        <v>0</v>
      </c>
      <c r="F123" s="42">
        <v>0</v>
      </c>
    </row>
    <row r="124" spans="1:6">
      <c r="A124" s="1" t="s">
        <v>328</v>
      </c>
      <c r="B124" s="4">
        <f t="shared" si="6"/>
        <v>248004813.89999998</v>
      </c>
      <c r="C124" s="33">
        <v>248004813.89999998</v>
      </c>
      <c r="D124" s="44">
        <v>0</v>
      </c>
      <c r="E124" s="45">
        <v>0</v>
      </c>
      <c r="F124" s="45">
        <v>0</v>
      </c>
    </row>
    <row r="125" spans="1:6">
      <c r="A125" s="1" t="s">
        <v>329</v>
      </c>
      <c r="B125" s="4">
        <f t="shared" si="6"/>
        <v>248004813.89999998</v>
      </c>
      <c r="C125" s="33">
        <v>248004813.89999998</v>
      </c>
      <c r="D125" s="33">
        <v>0</v>
      </c>
      <c r="E125" s="12">
        <v>0</v>
      </c>
      <c r="F125" s="12">
        <v>0</v>
      </c>
    </row>
    <row r="126" spans="1:6">
      <c r="A126" s="1" t="s">
        <v>330</v>
      </c>
      <c r="B126" s="4"/>
      <c r="C126" s="46">
        <v>0.50381881950228535</v>
      </c>
      <c r="D126" s="46">
        <v>0</v>
      </c>
      <c r="E126" s="47">
        <v>0</v>
      </c>
      <c r="F126" s="47">
        <v>0</v>
      </c>
    </row>
    <row r="127" spans="1:6">
      <c r="A127" s="1" t="s">
        <v>12</v>
      </c>
      <c r="B127" s="3"/>
      <c r="C127" s="25">
        <v>1.2500000000000001E-2</v>
      </c>
      <c r="D127" s="25">
        <v>0</v>
      </c>
      <c r="E127" s="26">
        <v>0</v>
      </c>
      <c r="F127" s="26">
        <v>0</v>
      </c>
    </row>
    <row r="128" spans="1:6">
      <c r="A128" s="11" t="s">
        <v>0</v>
      </c>
      <c r="B128" s="3"/>
      <c r="C128" s="27">
        <v>4.8399999999999999E-2</v>
      </c>
      <c r="D128" s="27">
        <v>3.5900000000000001E-2</v>
      </c>
      <c r="E128" s="28">
        <v>3.5900000000000001E-2</v>
      </c>
      <c r="F128" s="28">
        <v>3.5900000000000001E-2</v>
      </c>
    </row>
    <row r="129" spans="1:6">
      <c r="A129" s="1" t="s">
        <v>3</v>
      </c>
      <c r="B129" s="4"/>
      <c r="C129" s="48">
        <v>91</v>
      </c>
      <c r="D129" s="48">
        <v>91</v>
      </c>
      <c r="E129" s="48">
        <v>91</v>
      </c>
      <c r="F129" s="114">
        <v>91</v>
      </c>
    </row>
    <row r="130" spans="1:6" ht="13.5" thickBot="1">
      <c r="A130" s="1" t="s">
        <v>331</v>
      </c>
      <c r="B130" s="8"/>
      <c r="C130" s="39">
        <v>3347566.47</v>
      </c>
      <c r="D130" s="39">
        <v>0</v>
      </c>
      <c r="E130" s="8">
        <v>0</v>
      </c>
      <c r="F130" s="8">
        <v>0</v>
      </c>
    </row>
    <row r="133" spans="1:6" ht="13.5" thickBot="1">
      <c r="A133" s="2" t="s">
        <v>1</v>
      </c>
      <c r="B133" s="7"/>
      <c r="C133" s="24"/>
      <c r="D133" s="24"/>
      <c r="E133" s="23"/>
      <c r="F133" s="23"/>
    </row>
    <row r="134" spans="1:6">
      <c r="A134" s="1"/>
      <c r="B134" s="6" t="s">
        <v>14</v>
      </c>
      <c r="C134" s="5" t="s">
        <v>272</v>
      </c>
      <c r="D134" s="32" t="s">
        <v>97</v>
      </c>
      <c r="E134" s="5" t="s">
        <v>86</v>
      </c>
      <c r="F134" s="5" t="s">
        <v>154</v>
      </c>
    </row>
    <row r="135" spans="1:6">
      <c r="A135" s="1" t="s">
        <v>87</v>
      </c>
      <c r="B135" s="4">
        <f>SUM(C135:G135)</f>
        <v>492250000</v>
      </c>
      <c r="C135" s="4">
        <v>492250000</v>
      </c>
      <c r="D135" s="33">
        <v>0</v>
      </c>
      <c r="E135" s="4">
        <v>0</v>
      </c>
      <c r="F135" s="4">
        <v>0</v>
      </c>
    </row>
    <row r="136" spans="1:6">
      <c r="A136" s="1" t="s">
        <v>332</v>
      </c>
      <c r="B136" s="4">
        <f t="shared" ref="B136:B147" si="7">SUM(C136:G136)</f>
        <v>248004813.89999998</v>
      </c>
      <c r="C136" s="4">
        <v>248004813.89999998</v>
      </c>
      <c r="D136" s="33">
        <v>0</v>
      </c>
      <c r="E136" s="4">
        <v>0</v>
      </c>
      <c r="F136" s="4">
        <v>0</v>
      </c>
    </row>
    <row r="137" spans="1:6">
      <c r="A137" s="1" t="s">
        <v>333</v>
      </c>
      <c r="B137" s="4">
        <f t="shared" si="7"/>
        <v>248004813.89999998</v>
      </c>
      <c r="C137" s="4">
        <v>248004813.89999998</v>
      </c>
      <c r="D137" s="33">
        <v>0</v>
      </c>
      <c r="E137" s="4">
        <v>0</v>
      </c>
      <c r="F137" s="4">
        <v>0</v>
      </c>
    </row>
    <row r="138" spans="1:6">
      <c r="A138" s="1" t="s">
        <v>2</v>
      </c>
      <c r="B138" s="4">
        <f t="shared" si="7"/>
        <v>31939102.010000002</v>
      </c>
      <c r="C138" s="4">
        <v>31939102.010000002</v>
      </c>
      <c r="D138" s="34">
        <v>0</v>
      </c>
      <c r="E138" s="4">
        <v>0</v>
      </c>
      <c r="F138" s="4">
        <v>0</v>
      </c>
    </row>
    <row r="139" spans="1:6">
      <c r="A139" s="35" t="s">
        <v>6</v>
      </c>
      <c r="B139" s="36">
        <f t="shared" si="7"/>
        <v>0</v>
      </c>
      <c r="C139" s="36">
        <v>0</v>
      </c>
      <c r="D139" s="37">
        <v>0</v>
      </c>
      <c r="E139" s="36">
        <v>0</v>
      </c>
      <c r="F139" s="36">
        <v>0</v>
      </c>
    </row>
    <row r="140" spans="1:6" ht="13.5" thickBot="1">
      <c r="A140" s="38" t="s">
        <v>7</v>
      </c>
      <c r="B140" s="8">
        <f t="shared" si="7"/>
        <v>0</v>
      </c>
      <c r="C140" s="8">
        <v>0</v>
      </c>
      <c r="D140" s="39">
        <v>0</v>
      </c>
      <c r="E140" s="8">
        <v>0</v>
      </c>
      <c r="F140" s="8">
        <v>0</v>
      </c>
    </row>
    <row r="141" spans="1:6">
      <c r="A141" s="1" t="s">
        <v>4</v>
      </c>
      <c r="B141" s="4">
        <f t="shared" si="7"/>
        <v>0</v>
      </c>
      <c r="C141" s="40">
        <v>0</v>
      </c>
      <c r="D141" s="40">
        <v>0</v>
      </c>
      <c r="E141" s="40">
        <v>0</v>
      </c>
      <c r="F141" s="13">
        <v>0</v>
      </c>
    </row>
    <row r="142" spans="1:6">
      <c r="A142" s="1" t="s">
        <v>9</v>
      </c>
      <c r="B142" s="4">
        <f t="shared" si="7"/>
        <v>0</v>
      </c>
      <c r="C142" s="40">
        <v>0</v>
      </c>
      <c r="D142" s="40">
        <v>0</v>
      </c>
      <c r="E142" s="40">
        <v>0</v>
      </c>
      <c r="F142" s="12">
        <v>0</v>
      </c>
    </row>
    <row r="143" spans="1:6">
      <c r="A143" s="1" t="s">
        <v>11</v>
      </c>
      <c r="B143" s="4">
        <f t="shared" si="7"/>
        <v>0</v>
      </c>
      <c r="C143" s="4">
        <v>0</v>
      </c>
      <c r="D143" s="33">
        <v>0</v>
      </c>
      <c r="E143" s="33">
        <v>0</v>
      </c>
      <c r="F143" s="4">
        <v>0</v>
      </c>
    </row>
    <row r="144" spans="1:6" ht="13.5" thickBot="1">
      <c r="A144" s="1" t="s">
        <v>10</v>
      </c>
      <c r="B144" s="4">
        <f t="shared" si="7"/>
        <v>0</v>
      </c>
      <c r="C144" s="8">
        <v>0</v>
      </c>
      <c r="D144" s="39">
        <v>0</v>
      </c>
      <c r="E144" s="39">
        <v>0</v>
      </c>
      <c r="F144" s="8">
        <v>0</v>
      </c>
    </row>
    <row r="145" spans="1:6" ht="13.5" thickBot="1">
      <c r="A145" s="41" t="s">
        <v>8</v>
      </c>
      <c r="B145" s="42">
        <f t="shared" si="7"/>
        <v>0</v>
      </c>
      <c r="C145" s="42">
        <v>0</v>
      </c>
      <c r="D145" s="43">
        <v>0</v>
      </c>
      <c r="E145" s="42">
        <v>0</v>
      </c>
      <c r="F145" s="42">
        <v>0</v>
      </c>
    </row>
    <row r="146" spans="1:6">
      <c r="A146" s="1" t="s">
        <v>334</v>
      </c>
      <c r="B146" s="4">
        <f t="shared" si="7"/>
        <v>216065711.88999999</v>
      </c>
      <c r="C146" s="33">
        <v>216065711.88999999</v>
      </c>
      <c r="D146" s="44">
        <v>0</v>
      </c>
      <c r="E146" s="45">
        <v>0</v>
      </c>
      <c r="F146" s="45">
        <v>0</v>
      </c>
    </row>
    <row r="147" spans="1:6">
      <c r="A147" s="1" t="s">
        <v>335</v>
      </c>
      <c r="B147" s="4">
        <f t="shared" si="7"/>
        <v>216065711.88999999</v>
      </c>
      <c r="C147" s="33">
        <v>216065711.88999999</v>
      </c>
      <c r="D147" s="33">
        <v>0</v>
      </c>
      <c r="E147" s="12">
        <v>0</v>
      </c>
      <c r="F147" s="12">
        <v>0</v>
      </c>
    </row>
    <row r="148" spans="1:6">
      <c r="A148" s="1" t="s">
        <v>336</v>
      </c>
      <c r="B148" s="4"/>
      <c r="C148" s="46">
        <v>0.43893491496190956</v>
      </c>
      <c r="D148" s="46">
        <v>0</v>
      </c>
      <c r="E148" s="47">
        <v>0</v>
      </c>
      <c r="F148" s="47">
        <v>0</v>
      </c>
    </row>
    <row r="149" spans="1:6">
      <c r="A149" s="1" t="s">
        <v>12</v>
      </c>
      <c r="B149" s="3"/>
      <c r="C149" s="25">
        <v>1.2500000000000001E-2</v>
      </c>
      <c r="D149" s="25">
        <v>0</v>
      </c>
      <c r="E149" s="26">
        <v>0</v>
      </c>
      <c r="F149" s="26">
        <v>0</v>
      </c>
    </row>
    <row r="150" spans="1:6">
      <c r="A150" s="11" t="s">
        <v>0</v>
      </c>
      <c r="B150" s="3"/>
      <c r="C150" s="27">
        <v>4.9024999999999999E-2</v>
      </c>
      <c r="D150" s="27">
        <v>3.6525000000000002E-2</v>
      </c>
      <c r="E150" s="28">
        <v>3.6525000000000002E-2</v>
      </c>
      <c r="F150" s="28">
        <v>3.6525000000000002E-2</v>
      </c>
    </row>
    <row r="151" spans="1:6">
      <c r="A151" s="1" t="s">
        <v>3</v>
      </c>
      <c r="B151" s="4"/>
      <c r="C151" s="48">
        <v>91</v>
      </c>
      <c r="D151" s="48">
        <v>91</v>
      </c>
      <c r="E151" s="48">
        <v>91</v>
      </c>
      <c r="F151" s="114">
        <v>91</v>
      </c>
    </row>
    <row r="152" spans="1:6" ht="13.5" thickBot="1">
      <c r="A152" s="1" t="s">
        <v>337</v>
      </c>
      <c r="B152" s="8"/>
      <c r="C152" s="39">
        <v>3031281.3</v>
      </c>
      <c r="D152" s="39">
        <v>0</v>
      </c>
      <c r="E152" s="8">
        <v>0</v>
      </c>
      <c r="F152" s="8">
        <v>0</v>
      </c>
    </row>
    <row r="155" spans="1:6" ht="13.5" thickBot="1">
      <c r="A155" s="2" t="s">
        <v>1</v>
      </c>
      <c r="B155" s="7"/>
      <c r="C155" s="24"/>
      <c r="D155" s="24"/>
      <c r="E155" s="23"/>
      <c r="F155" s="23"/>
    </row>
    <row r="156" spans="1:6">
      <c r="A156" s="1"/>
      <c r="B156" s="6" t="s">
        <v>14</v>
      </c>
      <c r="C156" s="5" t="s">
        <v>272</v>
      </c>
      <c r="D156" s="32" t="s">
        <v>97</v>
      </c>
      <c r="E156" s="5" t="s">
        <v>86</v>
      </c>
      <c r="F156" s="5" t="s">
        <v>154</v>
      </c>
    </row>
    <row r="157" spans="1:6">
      <c r="A157" s="1" t="s">
        <v>87</v>
      </c>
      <c r="B157" s="4">
        <f>SUM(C157:G157)</f>
        <v>492250000</v>
      </c>
      <c r="C157" s="4">
        <v>492250000</v>
      </c>
      <c r="D157" s="33">
        <v>0</v>
      </c>
      <c r="E157" s="4">
        <v>0</v>
      </c>
      <c r="F157" s="4">
        <v>0</v>
      </c>
    </row>
    <row r="158" spans="1:6">
      <c r="A158" s="1" t="s">
        <v>338</v>
      </c>
      <c r="B158" s="4">
        <f t="shared" ref="B158:B169" si="8">SUM(C158:G158)</f>
        <v>216065711.88999999</v>
      </c>
      <c r="C158" s="4">
        <v>216065711.88999999</v>
      </c>
      <c r="D158" s="33">
        <v>0</v>
      </c>
      <c r="E158" s="4">
        <v>0</v>
      </c>
      <c r="F158" s="4">
        <v>0</v>
      </c>
    </row>
    <row r="159" spans="1:6">
      <c r="A159" s="1" t="s">
        <v>339</v>
      </c>
      <c r="B159" s="4">
        <f t="shared" si="8"/>
        <v>216065711.88999999</v>
      </c>
      <c r="C159" s="4">
        <v>216065711.88999999</v>
      </c>
      <c r="D159" s="33">
        <v>0</v>
      </c>
      <c r="E159" s="4">
        <v>0</v>
      </c>
      <c r="F159" s="4">
        <v>0</v>
      </c>
    </row>
    <row r="160" spans="1:6">
      <c r="A160" s="1" t="s">
        <v>2</v>
      </c>
      <c r="B160" s="4">
        <f t="shared" si="8"/>
        <v>70702398.900000006</v>
      </c>
      <c r="C160" s="4">
        <v>70702398.900000006</v>
      </c>
      <c r="D160" s="34">
        <v>0</v>
      </c>
      <c r="E160" s="4">
        <v>0</v>
      </c>
      <c r="F160" s="4">
        <v>0</v>
      </c>
    </row>
    <row r="161" spans="1:6">
      <c r="A161" s="35" t="s">
        <v>6</v>
      </c>
      <c r="B161" s="36">
        <f t="shared" si="8"/>
        <v>0</v>
      </c>
      <c r="C161" s="36">
        <v>0</v>
      </c>
      <c r="D161" s="37">
        <v>0</v>
      </c>
      <c r="E161" s="36">
        <v>0</v>
      </c>
      <c r="F161" s="36">
        <v>0</v>
      </c>
    </row>
    <row r="162" spans="1:6" ht="13.5" thickBot="1">
      <c r="A162" s="38" t="s">
        <v>7</v>
      </c>
      <c r="B162" s="8">
        <f t="shared" si="8"/>
        <v>0</v>
      </c>
      <c r="C162" s="8">
        <v>0</v>
      </c>
      <c r="D162" s="39">
        <v>0</v>
      </c>
      <c r="E162" s="8">
        <v>0</v>
      </c>
      <c r="F162" s="8">
        <v>0</v>
      </c>
    </row>
    <row r="163" spans="1:6">
      <c r="A163" s="1" t="s">
        <v>4</v>
      </c>
      <c r="B163" s="4">
        <f t="shared" si="8"/>
        <v>0</v>
      </c>
      <c r="C163" s="40">
        <v>0</v>
      </c>
      <c r="D163" s="40">
        <v>0</v>
      </c>
      <c r="E163" s="40">
        <v>0</v>
      </c>
      <c r="F163" s="13">
        <v>0</v>
      </c>
    </row>
    <row r="164" spans="1:6">
      <c r="A164" s="1" t="s">
        <v>9</v>
      </c>
      <c r="B164" s="4">
        <f t="shared" si="8"/>
        <v>0</v>
      </c>
      <c r="C164" s="40">
        <v>0</v>
      </c>
      <c r="D164" s="40">
        <v>0</v>
      </c>
      <c r="E164" s="40">
        <v>0</v>
      </c>
      <c r="F164" s="12">
        <v>0</v>
      </c>
    </row>
    <row r="165" spans="1:6">
      <c r="A165" s="1" t="s">
        <v>11</v>
      </c>
      <c r="B165" s="4">
        <f t="shared" si="8"/>
        <v>0</v>
      </c>
      <c r="C165" s="4">
        <v>0</v>
      </c>
      <c r="D165" s="33">
        <v>0</v>
      </c>
      <c r="E165" s="33">
        <v>0</v>
      </c>
      <c r="F165" s="4">
        <v>0</v>
      </c>
    </row>
    <row r="166" spans="1:6" ht="13.5" thickBot="1">
      <c r="A166" s="1" t="s">
        <v>10</v>
      </c>
      <c r="B166" s="4">
        <f t="shared" si="8"/>
        <v>0</v>
      </c>
      <c r="C166" s="8">
        <v>0</v>
      </c>
      <c r="D166" s="39">
        <v>0</v>
      </c>
      <c r="E166" s="39">
        <v>0</v>
      </c>
      <c r="F166" s="8">
        <v>0</v>
      </c>
    </row>
    <row r="167" spans="1:6" ht="13.5" thickBot="1">
      <c r="A167" s="41" t="s">
        <v>8</v>
      </c>
      <c r="B167" s="42">
        <f t="shared" si="8"/>
        <v>0</v>
      </c>
      <c r="C167" s="42">
        <v>0</v>
      </c>
      <c r="D167" s="43">
        <v>0</v>
      </c>
      <c r="E167" s="42">
        <v>0</v>
      </c>
      <c r="F167" s="42">
        <v>0</v>
      </c>
    </row>
    <row r="168" spans="1:6">
      <c r="A168" s="1" t="s">
        <v>340</v>
      </c>
      <c r="B168" s="4">
        <f t="shared" si="8"/>
        <v>145363312.98999998</v>
      </c>
      <c r="C168" s="33">
        <v>145363312.98999998</v>
      </c>
      <c r="D168" s="44">
        <v>0</v>
      </c>
      <c r="E168" s="45">
        <v>0</v>
      </c>
      <c r="F168" s="45">
        <v>0</v>
      </c>
    </row>
    <row r="169" spans="1:6">
      <c r="A169" s="1" t="s">
        <v>341</v>
      </c>
      <c r="B169" s="4">
        <f t="shared" si="8"/>
        <v>145363312.98999998</v>
      </c>
      <c r="C169" s="33">
        <v>145363312.98999998</v>
      </c>
      <c r="D169" s="33">
        <v>0</v>
      </c>
      <c r="E169" s="12">
        <v>0</v>
      </c>
      <c r="F169" s="12">
        <v>0</v>
      </c>
    </row>
    <row r="170" spans="1:6">
      <c r="A170" s="1" t="s">
        <v>342</v>
      </c>
      <c r="B170" s="4"/>
      <c r="C170" s="46">
        <v>0.29530383542915184</v>
      </c>
      <c r="D170" s="46">
        <v>0</v>
      </c>
      <c r="E170" s="47">
        <v>0</v>
      </c>
      <c r="F170" s="47">
        <v>0</v>
      </c>
    </row>
    <row r="171" spans="1:6">
      <c r="A171" s="1" t="s">
        <v>12</v>
      </c>
      <c r="B171" s="3"/>
      <c r="C171" s="25">
        <v>1.2500000000000001E-2</v>
      </c>
      <c r="D171" s="25">
        <v>0</v>
      </c>
      <c r="E171" s="26">
        <v>0</v>
      </c>
      <c r="F171" s="26">
        <v>0</v>
      </c>
    </row>
    <row r="172" spans="1:6">
      <c r="A172" s="11" t="s">
        <v>0</v>
      </c>
      <c r="B172" s="3"/>
      <c r="C172" s="27">
        <v>5.2072000000000007E-2</v>
      </c>
      <c r="D172" s="27">
        <v>3.9572000000000003E-2</v>
      </c>
      <c r="E172" s="28">
        <v>3.9572000000000003E-2</v>
      </c>
      <c r="F172" s="28">
        <v>3.9572000000000003E-2</v>
      </c>
    </row>
    <row r="173" spans="1:6">
      <c r="A173" s="1" t="s">
        <v>3</v>
      </c>
      <c r="B173" s="4"/>
      <c r="C173" s="48">
        <v>91</v>
      </c>
      <c r="D173" s="48">
        <v>91</v>
      </c>
      <c r="E173" s="48">
        <v>91</v>
      </c>
      <c r="F173" s="114">
        <v>91</v>
      </c>
    </row>
    <row r="174" spans="1:6" ht="13.5" thickBot="1">
      <c r="A174" s="1" t="s">
        <v>343</v>
      </c>
      <c r="B174" s="8"/>
      <c r="C174" s="39">
        <v>2805037.29</v>
      </c>
      <c r="D174" s="39">
        <v>0</v>
      </c>
      <c r="E174" s="8">
        <v>0</v>
      </c>
      <c r="F174" s="8">
        <v>0</v>
      </c>
    </row>
    <row r="177" spans="1:6" ht="13.5" thickBot="1">
      <c r="A177" s="2" t="s">
        <v>1</v>
      </c>
      <c r="B177" s="7"/>
      <c r="C177" s="24"/>
      <c r="D177" s="24"/>
      <c r="E177" s="23"/>
      <c r="F177" s="23"/>
    </row>
    <row r="178" spans="1:6">
      <c r="A178" s="1"/>
      <c r="B178" s="6" t="s">
        <v>14</v>
      </c>
      <c r="C178" s="5" t="s">
        <v>272</v>
      </c>
      <c r="D178" s="32" t="s">
        <v>97</v>
      </c>
      <c r="E178" s="5" t="s">
        <v>86</v>
      </c>
      <c r="F178" s="5" t="s">
        <v>154</v>
      </c>
    </row>
    <row r="179" spans="1:6">
      <c r="A179" s="1" t="s">
        <v>87</v>
      </c>
      <c r="B179" s="4">
        <f>SUM(C179:G179)</f>
        <v>492250000</v>
      </c>
      <c r="C179" s="4">
        <v>492250000</v>
      </c>
      <c r="D179" s="33">
        <v>0</v>
      </c>
      <c r="E179" s="4">
        <v>0</v>
      </c>
      <c r="F179" s="4">
        <v>0</v>
      </c>
    </row>
    <row r="180" spans="1:6">
      <c r="A180" s="1" t="s">
        <v>344</v>
      </c>
      <c r="B180" s="4">
        <f t="shared" ref="B180:B191" si="9">SUM(C180:G180)</f>
        <v>145363312.98999998</v>
      </c>
      <c r="C180" s="4">
        <v>145363312.98999998</v>
      </c>
      <c r="D180" s="33">
        <v>0</v>
      </c>
      <c r="E180" s="4">
        <v>0</v>
      </c>
      <c r="F180" s="4">
        <v>0</v>
      </c>
    </row>
    <row r="181" spans="1:6">
      <c r="A181" s="1" t="s">
        <v>345</v>
      </c>
      <c r="B181" s="4">
        <f t="shared" si="9"/>
        <v>145363312.98999998</v>
      </c>
      <c r="C181" s="4">
        <v>145363312.98999998</v>
      </c>
      <c r="D181" s="33">
        <v>0</v>
      </c>
      <c r="E181" s="4">
        <v>0</v>
      </c>
      <c r="F181" s="4">
        <v>0</v>
      </c>
    </row>
    <row r="182" spans="1:6">
      <c r="A182" s="1" t="s">
        <v>2</v>
      </c>
      <c r="B182" s="4">
        <f t="shared" si="9"/>
        <v>29057627.27</v>
      </c>
      <c r="C182" s="4">
        <v>29057627.27</v>
      </c>
      <c r="D182" s="34">
        <v>0</v>
      </c>
      <c r="E182" s="4">
        <v>0</v>
      </c>
      <c r="F182" s="4">
        <v>0</v>
      </c>
    </row>
    <row r="183" spans="1:6">
      <c r="A183" s="35" t="s">
        <v>6</v>
      </c>
      <c r="B183" s="36">
        <f t="shared" si="9"/>
        <v>0</v>
      </c>
      <c r="C183" s="36">
        <v>0</v>
      </c>
      <c r="D183" s="37">
        <v>0</v>
      </c>
      <c r="E183" s="36">
        <v>0</v>
      </c>
      <c r="F183" s="36">
        <v>0</v>
      </c>
    </row>
    <row r="184" spans="1:6" ht="13.5" thickBot="1">
      <c r="A184" s="38" t="s">
        <v>7</v>
      </c>
      <c r="B184" s="8">
        <f t="shared" si="9"/>
        <v>0</v>
      </c>
      <c r="C184" s="8">
        <v>0</v>
      </c>
      <c r="D184" s="39">
        <v>0</v>
      </c>
      <c r="E184" s="8">
        <v>0</v>
      </c>
      <c r="F184" s="8">
        <v>0</v>
      </c>
    </row>
    <row r="185" spans="1:6">
      <c r="A185" s="1" t="s">
        <v>4</v>
      </c>
      <c r="B185" s="4">
        <f t="shared" si="9"/>
        <v>0</v>
      </c>
      <c r="C185" s="40">
        <v>0</v>
      </c>
      <c r="D185" s="40">
        <v>0</v>
      </c>
      <c r="E185" s="40">
        <v>0</v>
      </c>
      <c r="F185" s="13">
        <v>0</v>
      </c>
    </row>
    <row r="186" spans="1:6">
      <c r="A186" s="1" t="s">
        <v>9</v>
      </c>
      <c r="B186" s="4">
        <f t="shared" si="9"/>
        <v>0</v>
      </c>
      <c r="C186" s="40">
        <v>0</v>
      </c>
      <c r="D186" s="40">
        <v>0</v>
      </c>
      <c r="E186" s="40">
        <v>0</v>
      </c>
      <c r="F186" s="12">
        <v>0</v>
      </c>
    </row>
    <row r="187" spans="1:6">
      <c r="A187" s="1" t="s">
        <v>11</v>
      </c>
      <c r="B187" s="4">
        <f t="shared" si="9"/>
        <v>0</v>
      </c>
      <c r="C187" s="4">
        <v>0</v>
      </c>
      <c r="D187" s="33">
        <v>0</v>
      </c>
      <c r="E187" s="33">
        <v>0</v>
      </c>
      <c r="F187" s="4">
        <v>0</v>
      </c>
    </row>
    <row r="188" spans="1:6" ht="13.5" thickBot="1">
      <c r="A188" s="1" t="s">
        <v>10</v>
      </c>
      <c r="B188" s="4">
        <f t="shared" si="9"/>
        <v>0</v>
      </c>
      <c r="C188" s="8">
        <v>0</v>
      </c>
      <c r="D188" s="39">
        <v>0</v>
      </c>
      <c r="E188" s="39">
        <v>0</v>
      </c>
      <c r="F188" s="8">
        <v>0</v>
      </c>
    </row>
    <row r="189" spans="1:6" ht="13.5" thickBot="1">
      <c r="A189" s="41" t="s">
        <v>8</v>
      </c>
      <c r="B189" s="42">
        <f t="shared" si="9"/>
        <v>0</v>
      </c>
      <c r="C189" s="42">
        <v>0</v>
      </c>
      <c r="D189" s="43">
        <v>0</v>
      </c>
      <c r="E189" s="42">
        <v>0</v>
      </c>
      <c r="F189" s="42">
        <v>0</v>
      </c>
    </row>
    <row r="190" spans="1:6">
      <c r="A190" s="1" t="s">
        <v>346</v>
      </c>
      <c r="B190" s="4">
        <f t="shared" si="9"/>
        <v>116305685.71999998</v>
      </c>
      <c r="C190" s="33">
        <v>116305685.71999998</v>
      </c>
      <c r="D190" s="44">
        <v>0</v>
      </c>
      <c r="E190" s="45">
        <v>0</v>
      </c>
      <c r="F190" s="45">
        <v>0</v>
      </c>
    </row>
    <row r="191" spans="1:6">
      <c r="A191" s="1" t="s">
        <v>347</v>
      </c>
      <c r="B191" s="4">
        <f t="shared" si="9"/>
        <v>116305685.71999998</v>
      </c>
      <c r="C191" s="33">
        <v>116305685.71999998</v>
      </c>
      <c r="D191" s="33">
        <v>0</v>
      </c>
      <c r="E191" s="12">
        <v>0</v>
      </c>
      <c r="F191" s="12">
        <v>0</v>
      </c>
    </row>
    <row r="192" spans="1:6">
      <c r="A192" s="1" t="s">
        <v>348</v>
      </c>
      <c r="B192" s="4"/>
      <c r="C192" s="46">
        <v>0.23627361243270692</v>
      </c>
      <c r="D192" s="46">
        <v>0</v>
      </c>
      <c r="E192" s="47">
        <v>0</v>
      </c>
      <c r="F192" s="47">
        <v>0</v>
      </c>
    </row>
    <row r="193" spans="1:6">
      <c r="A193" s="1" t="s">
        <v>12</v>
      </c>
      <c r="B193" s="3"/>
      <c r="C193" s="25">
        <v>1.2500000000000001E-2</v>
      </c>
      <c r="D193" s="25">
        <v>0</v>
      </c>
      <c r="E193" s="26">
        <v>0</v>
      </c>
      <c r="F193" s="26">
        <v>0</v>
      </c>
    </row>
    <row r="194" spans="1:6">
      <c r="A194" s="11" t="s">
        <v>0</v>
      </c>
      <c r="B194" s="3"/>
      <c r="C194" s="27">
        <v>5.7042999999999996E-2</v>
      </c>
      <c r="D194" s="27">
        <v>4.4542999999999999E-2</v>
      </c>
      <c r="E194" s="28">
        <v>4.4542999999999999E-2</v>
      </c>
      <c r="F194" s="28">
        <v>4.4542999999999999E-2</v>
      </c>
    </row>
    <row r="195" spans="1:6">
      <c r="A195" s="1" t="s">
        <v>3</v>
      </c>
      <c r="B195" s="4"/>
      <c r="C195" s="48">
        <v>91</v>
      </c>
      <c r="D195" s="48">
        <v>91</v>
      </c>
      <c r="E195" s="48">
        <v>91</v>
      </c>
      <c r="F195" s="114">
        <v>91</v>
      </c>
    </row>
    <row r="196" spans="1:6" ht="13.5" thickBot="1">
      <c r="A196" s="1" t="s">
        <v>349</v>
      </c>
      <c r="B196" s="8"/>
      <c r="C196" s="39">
        <v>2067310.44</v>
      </c>
      <c r="D196" s="39">
        <v>0</v>
      </c>
      <c r="E196" s="8">
        <v>0</v>
      </c>
      <c r="F196" s="8">
        <v>0</v>
      </c>
    </row>
  </sheetData>
  <pageMargins left="0.7" right="0.7" top="0.75" bottom="0.75" header="0.3" footer="0.3"/>
  <headerFooter>
    <oddHeader>&amp;L&amp;"Calibri"&amp;10&amp;K000000 General Business&amp;1#_x000D_</oddHead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K34" sqref="K34"/>
    </sheetView>
  </sheetViews>
  <sheetFormatPr defaultRowHeight="12"/>
  <cols>
    <col min="1" max="1" width="9.140625" style="16"/>
    <col min="2" max="2" width="18.140625" style="15" customWidth="1"/>
    <col min="3" max="4" width="13.7109375" style="15" customWidth="1"/>
    <col min="5" max="6" width="9.140625" style="16"/>
    <col min="7" max="7" width="11.140625" style="16" bestFit="1" customWidth="1"/>
    <col min="8" max="257" width="9.140625" style="16"/>
    <col min="258" max="260" width="13.7109375" style="16" customWidth="1"/>
    <col min="261" max="262" width="9.140625" style="16"/>
    <col min="263" max="263" width="11.140625" style="16" bestFit="1" customWidth="1"/>
    <col min="264" max="513" width="9.140625" style="16"/>
    <col min="514" max="516" width="13.7109375" style="16" customWidth="1"/>
    <col min="517" max="518" width="9.140625" style="16"/>
    <col min="519" max="519" width="11.140625" style="16" bestFit="1" customWidth="1"/>
    <col min="520" max="769" width="9.140625" style="16"/>
    <col min="770" max="772" width="13.7109375" style="16" customWidth="1"/>
    <col min="773" max="774" width="9.140625" style="16"/>
    <col min="775" max="775" width="11.140625" style="16" bestFit="1" customWidth="1"/>
    <col min="776" max="1025" width="9.140625" style="16"/>
    <col min="1026" max="1028" width="13.7109375" style="16" customWidth="1"/>
    <col min="1029" max="1030" width="9.140625" style="16"/>
    <col min="1031" max="1031" width="11.140625" style="16" bestFit="1" customWidth="1"/>
    <col min="1032" max="1281" width="9.140625" style="16"/>
    <col min="1282" max="1284" width="13.7109375" style="16" customWidth="1"/>
    <col min="1285" max="1286" width="9.140625" style="16"/>
    <col min="1287" max="1287" width="11.140625" style="16" bestFit="1" customWidth="1"/>
    <col min="1288" max="1537" width="9.140625" style="16"/>
    <col min="1538" max="1540" width="13.7109375" style="16" customWidth="1"/>
    <col min="1541" max="1542" width="9.140625" style="16"/>
    <col min="1543" max="1543" width="11.140625" style="16" bestFit="1" customWidth="1"/>
    <col min="1544" max="1793" width="9.140625" style="16"/>
    <col min="1794" max="1796" width="13.7109375" style="16" customWidth="1"/>
    <col min="1797" max="1798" width="9.140625" style="16"/>
    <col min="1799" max="1799" width="11.140625" style="16" bestFit="1" customWidth="1"/>
    <col min="1800" max="2049" width="9.140625" style="16"/>
    <col min="2050" max="2052" width="13.7109375" style="16" customWidth="1"/>
    <col min="2053" max="2054" width="9.140625" style="16"/>
    <col min="2055" max="2055" width="11.140625" style="16" bestFit="1" customWidth="1"/>
    <col min="2056" max="2305" width="9.140625" style="16"/>
    <col min="2306" max="2308" width="13.7109375" style="16" customWidth="1"/>
    <col min="2309" max="2310" width="9.140625" style="16"/>
    <col min="2311" max="2311" width="11.140625" style="16" bestFit="1" customWidth="1"/>
    <col min="2312" max="2561" width="9.140625" style="16"/>
    <col min="2562" max="2564" width="13.7109375" style="16" customWidth="1"/>
    <col min="2565" max="2566" width="9.140625" style="16"/>
    <col min="2567" max="2567" width="11.140625" style="16" bestFit="1" customWidth="1"/>
    <col min="2568" max="2817" width="9.140625" style="16"/>
    <col min="2818" max="2820" width="13.7109375" style="16" customWidth="1"/>
    <col min="2821" max="2822" width="9.140625" style="16"/>
    <col min="2823" max="2823" width="11.140625" style="16" bestFit="1" customWidth="1"/>
    <col min="2824" max="3073" width="9.140625" style="16"/>
    <col min="3074" max="3076" width="13.7109375" style="16" customWidth="1"/>
    <col min="3077" max="3078" width="9.140625" style="16"/>
    <col min="3079" max="3079" width="11.140625" style="16" bestFit="1" customWidth="1"/>
    <col min="3080" max="3329" width="9.140625" style="16"/>
    <col min="3330" max="3332" width="13.7109375" style="16" customWidth="1"/>
    <col min="3333" max="3334" width="9.140625" style="16"/>
    <col min="3335" max="3335" width="11.140625" style="16" bestFit="1" customWidth="1"/>
    <col min="3336" max="3585" width="9.140625" style="16"/>
    <col min="3586" max="3588" width="13.7109375" style="16" customWidth="1"/>
    <col min="3589" max="3590" width="9.140625" style="16"/>
    <col min="3591" max="3591" width="11.140625" style="16" bestFit="1" customWidth="1"/>
    <col min="3592" max="3841" width="9.140625" style="16"/>
    <col min="3842" max="3844" width="13.7109375" style="16" customWidth="1"/>
    <col min="3845" max="3846" width="9.140625" style="16"/>
    <col min="3847" max="3847" width="11.140625" style="16" bestFit="1" customWidth="1"/>
    <col min="3848" max="4097" width="9.140625" style="16"/>
    <col min="4098" max="4100" width="13.7109375" style="16" customWidth="1"/>
    <col min="4101" max="4102" width="9.140625" style="16"/>
    <col min="4103" max="4103" width="11.140625" style="16" bestFit="1" customWidth="1"/>
    <col min="4104" max="4353" width="9.140625" style="16"/>
    <col min="4354" max="4356" width="13.7109375" style="16" customWidth="1"/>
    <col min="4357" max="4358" width="9.140625" style="16"/>
    <col min="4359" max="4359" width="11.140625" style="16" bestFit="1" customWidth="1"/>
    <col min="4360" max="4609" width="9.140625" style="16"/>
    <col min="4610" max="4612" width="13.7109375" style="16" customWidth="1"/>
    <col min="4613" max="4614" width="9.140625" style="16"/>
    <col min="4615" max="4615" width="11.140625" style="16" bestFit="1" customWidth="1"/>
    <col min="4616" max="4865" width="9.140625" style="16"/>
    <col min="4866" max="4868" width="13.7109375" style="16" customWidth="1"/>
    <col min="4869" max="4870" width="9.140625" style="16"/>
    <col min="4871" max="4871" width="11.140625" style="16" bestFit="1" customWidth="1"/>
    <col min="4872" max="5121" width="9.140625" style="16"/>
    <col min="5122" max="5124" width="13.7109375" style="16" customWidth="1"/>
    <col min="5125" max="5126" width="9.140625" style="16"/>
    <col min="5127" max="5127" width="11.140625" style="16" bestFit="1" customWidth="1"/>
    <col min="5128" max="5377" width="9.140625" style="16"/>
    <col min="5378" max="5380" width="13.7109375" style="16" customWidth="1"/>
    <col min="5381" max="5382" width="9.140625" style="16"/>
    <col min="5383" max="5383" width="11.140625" style="16" bestFit="1" customWidth="1"/>
    <col min="5384" max="5633" width="9.140625" style="16"/>
    <col min="5634" max="5636" width="13.7109375" style="16" customWidth="1"/>
    <col min="5637" max="5638" width="9.140625" style="16"/>
    <col min="5639" max="5639" width="11.140625" style="16" bestFit="1" customWidth="1"/>
    <col min="5640" max="5889" width="9.140625" style="16"/>
    <col min="5890" max="5892" width="13.7109375" style="16" customWidth="1"/>
    <col min="5893" max="5894" width="9.140625" style="16"/>
    <col min="5895" max="5895" width="11.140625" style="16" bestFit="1" customWidth="1"/>
    <col min="5896" max="6145" width="9.140625" style="16"/>
    <col min="6146" max="6148" width="13.7109375" style="16" customWidth="1"/>
    <col min="6149" max="6150" width="9.140625" style="16"/>
    <col min="6151" max="6151" width="11.140625" style="16" bestFit="1" customWidth="1"/>
    <col min="6152" max="6401" width="9.140625" style="16"/>
    <col min="6402" max="6404" width="13.7109375" style="16" customWidth="1"/>
    <col min="6405" max="6406" width="9.140625" style="16"/>
    <col min="6407" max="6407" width="11.140625" style="16" bestFit="1" customWidth="1"/>
    <col min="6408" max="6657" width="9.140625" style="16"/>
    <col min="6658" max="6660" width="13.7109375" style="16" customWidth="1"/>
    <col min="6661" max="6662" width="9.140625" style="16"/>
    <col min="6663" max="6663" width="11.140625" style="16" bestFit="1" customWidth="1"/>
    <col min="6664" max="6913" width="9.140625" style="16"/>
    <col min="6914" max="6916" width="13.7109375" style="16" customWidth="1"/>
    <col min="6917" max="6918" width="9.140625" style="16"/>
    <col min="6919" max="6919" width="11.140625" style="16" bestFit="1" customWidth="1"/>
    <col min="6920" max="7169" width="9.140625" style="16"/>
    <col min="7170" max="7172" width="13.7109375" style="16" customWidth="1"/>
    <col min="7173" max="7174" width="9.140625" style="16"/>
    <col min="7175" max="7175" width="11.140625" style="16" bestFit="1" customWidth="1"/>
    <col min="7176" max="7425" width="9.140625" style="16"/>
    <col min="7426" max="7428" width="13.7109375" style="16" customWidth="1"/>
    <col min="7429" max="7430" width="9.140625" style="16"/>
    <col min="7431" max="7431" width="11.140625" style="16" bestFit="1" customWidth="1"/>
    <col min="7432" max="7681" width="9.140625" style="16"/>
    <col min="7682" max="7684" width="13.7109375" style="16" customWidth="1"/>
    <col min="7685" max="7686" width="9.140625" style="16"/>
    <col min="7687" max="7687" width="11.140625" style="16" bestFit="1" customWidth="1"/>
    <col min="7688" max="7937" width="9.140625" style="16"/>
    <col min="7938" max="7940" width="13.7109375" style="16" customWidth="1"/>
    <col min="7941" max="7942" width="9.140625" style="16"/>
    <col min="7943" max="7943" width="11.140625" style="16" bestFit="1" customWidth="1"/>
    <col min="7944" max="8193" width="9.140625" style="16"/>
    <col min="8194" max="8196" width="13.7109375" style="16" customWidth="1"/>
    <col min="8197" max="8198" width="9.140625" style="16"/>
    <col min="8199" max="8199" width="11.140625" style="16" bestFit="1" customWidth="1"/>
    <col min="8200" max="8449" width="9.140625" style="16"/>
    <col min="8450" max="8452" width="13.7109375" style="16" customWidth="1"/>
    <col min="8453" max="8454" width="9.140625" style="16"/>
    <col min="8455" max="8455" width="11.140625" style="16" bestFit="1" customWidth="1"/>
    <col min="8456" max="8705" width="9.140625" style="16"/>
    <col min="8706" max="8708" width="13.7109375" style="16" customWidth="1"/>
    <col min="8709" max="8710" width="9.140625" style="16"/>
    <col min="8711" max="8711" width="11.140625" style="16" bestFit="1" customWidth="1"/>
    <col min="8712" max="8961" width="9.140625" style="16"/>
    <col min="8962" max="8964" width="13.7109375" style="16" customWidth="1"/>
    <col min="8965" max="8966" width="9.140625" style="16"/>
    <col min="8967" max="8967" width="11.140625" style="16" bestFit="1" customWidth="1"/>
    <col min="8968" max="9217" width="9.140625" style="16"/>
    <col min="9218" max="9220" width="13.7109375" style="16" customWidth="1"/>
    <col min="9221" max="9222" width="9.140625" style="16"/>
    <col min="9223" max="9223" width="11.140625" style="16" bestFit="1" customWidth="1"/>
    <col min="9224" max="9473" width="9.140625" style="16"/>
    <col min="9474" max="9476" width="13.7109375" style="16" customWidth="1"/>
    <col min="9477" max="9478" width="9.140625" style="16"/>
    <col min="9479" max="9479" width="11.140625" style="16" bestFit="1" customWidth="1"/>
    <col min="9480" max="9729" width="9.140625" style="16"/>
    <col min="9730" max="9732" width="13.7109375" style="16" customWidth="1"/>
    <col min="9733" max="9734" width="9.140625" style="16"/>
    <col min="9735" max="9735" width="11.140625" style="16" bestFit="1" customWidth="1"/>
    <col min="9736" max="9985" width="9.140625" style="16"/>
    <col min="9986" max="9988" width="13.7109375" style="16" customWidth="1"/>
    <col min="9989" max="9990" width="9.140625" style="16"/>
    <col min="9991" max="9991" width="11.140625" style="16" bestFit="1" customWidth="1"/>
    <col min="9992" max="10241" width="9.140625" style="16"/>
    <col min="10242" max="10244" width="13.7109375" style="16" customWidth="1"/>
    <col min="10245" max="10246" width="9.140625" style="16"/>
    <col min="10247" max="10247" width="11.140625" style="16" bestFit="1" customWidth="1"/>
    <col min="10248" max="10497" width="9.140625" style="16"/>
    <col min="10498" max="10500" width="13.7109375" style="16" customWidth="1"/>
    <col min="10501" max="10502" width="9.140625" style="16"/>
    <col min="10503" max="10503" width="11.140625" style="16" bestFit="1" customWidth="1"/>
    <col min="10504" max="10753" width="9.140625" style="16"/>
    <col min="10754" max="10756" width="13.7109375" style="16" customWidth="1"/>
    <col min="10757" max="10758" width="9.140625" style="16"/>
    <col min="10759" max="10759" width="11.140625" style="16" bestFit="1" customWidth="1"/>
    <col min="10760" max="11009" width="9.140625" style="16"/>
    <col min="11010" max="11012" width="13.7109375" style="16" customWidth="1"/>
    <col min="11013" max="11014" width="9.140625" style="16"/>
    <col min="11015" max="11015" width="11.140625" style="16" bestFit="1" customWidth="1"/>
    <col min="11016" max="11265" width="9.140625" style="16"/>
    <col min="11266" max="11268" width="13.7109375" style="16" customWidth="1"/>
    <col min="11269" max="11270" width="9.140625" style="16"/>
    <col min="11271" max="11271" width="11.140625" style="16" bestFit="1" customWidth="1"/>
    <col min="11272" max="11521" width="9.140625" style="16"/>
    <col min="11522" max="11524" width="13.7109375" style="16" customWidth="1"/>
    <col min="11525" max="11526" width="9.140625" style="16"/>
    <col min="11527" max="11527" width="11.140625" style="16" bestFit="1" customWidth="1"/>
    <col min="11528" max="11777" width="9.140625" style="16"/>
    <col min="11778" max="11780" width="13.7109375" style="16" customWidth="1"/>
    <col min="11781" max="11782" width="9.140625" style="16"/>
    <col min="11783" max="11783" width="11.140625" style="16" bestFit="1" customWidth="1"/>
    <col min="11784" max="12033" width="9.140625" style="16"/>
    <col min="12034" max="12036" width="13.7109375" style="16" customWidth="1"/>
    <col min="12037" max="12038" width="9.140625" style="16"/>
    <col min="12039" max="12039" width="11.140625" style="16" bestFit="1" customWidth="1"/>
    <col min="12040" max="12289" width="9.140625" style="16"/>
    <col min="12290" max="12292" width="13.7109375" style="16" customWidth="1"/>
    <col min="12293" max="12294" width="9.140625" style="16"/>
    <col min="12295" max="12295" width="11.140625" style="16" bestFit="1" customWidth="1"/>
    <col min="12296" max="12545" width="9.140625" style="16"/>
    <col min="12546" max="12548" width="13.7109375" style="16" customWidth="1"/>
    <col min="12549" max="12550" width="9.140625" style="16"/>
    <col min="12551" max="12551" width="11.140625" style="16" bestFit="1" customWidth="1"/>
    <col min="12552" max="12801" width="9.140625" style="16"/>
    <col min="12802" max="12804" width="13.7109375" style="16" customWidth="1"/>
    <col min="12805" max="12806" width="9.140625" style="16"/>
    <col min="12807" max="12807" width="11.140625" style="16" bestFit="1" customWidth="1"/>
    <col min="12808" max="13057" width="9.140625" style="16"/>
    <col min="13058" max="13060" width="13.7109375" style="16" customWidth="1"/>
    <col min="13061" max="13062" width="9.140625" style="16"/>
    <col min="13063" max="13063" width="11.140625" style="16" bestFit="1" customWidth="1"/>
    <col min="13064" max="13313" width="9.140625" style="16"/>
    <col min="13314" max="13316" width="13.7109375" style="16" customWidth="1"/>
    <col min="13317" max="13318" width="9.140625" style="16"/>
    <col min="13319" max="13319" width="11.140625" style="16" bestFit="1" customWidth="1"/>
    <col min="13320" max="13569" width="9.140625" style="16"/>
    <col min="13570" max="13572" width="13.7109375" style="16" customWidth="1"/>
    <col min="13573" max="13574" width="9.140625" style="16"/>
    <col min="13575" max="13575" width="11.140625" style="16" bestFit="1" customWidth="1"/>
    <col min="13576" max="13825" width="9.140625" style="16"/>
    <col min="13826" max="13828" width="13.7109375" style="16" customWidth="1"/>
    <col min="13829" max="13830" width="9.140625" style="16"/>
    <col min="13831" max="13831" width="11.140625" style="16" bestFit="1" customWidth="1"/>
    <col min="13832" max="14081" width="9.140625" style="16"/>
    <col min="14082" max="14084" width="13.7109375" style="16" customWidth="1"/>
    <col min="14085" max="14086" width="9.140625" style="16"/>
    <col min="14087" max="14087" width="11.140625" style="16" bestFit="1" customWidth="1"/>
    <col min="14088" max="14337" width="9.140625" style="16"/>
    <col min="14338" max="14340" width="13.7109375" style="16" customWidth="1"/>
    <col min="14341" max="14342" width="9.140625" style="16"/>
    <col min="14343" max="14343" width="11.140625" style="16" bestFit="1" customWidth="1"/>
    <col min="14344" max="14593" width="9.140625" style="16"/>
    <col min="14594" max="14596" width="13.7109375" style="16" customWidth="1"/>
    <col min="14597" max="14598" width="9.140625" style="16"/>
    <col min="14599" max="14599" width="11.140625" style="16" bestFit="1" customWidth="1"/>
    <col min="14600" max="14849" width="9.140625" style="16"/>
    <col min="14850" max="14852" width="13.7109375" style="16" customWidth="1"/>
    <col min="14853" max="14854" width="9.140625" style="16"/>
    <col min="14855" max="14855" width="11.140625" style="16" bestFit="1" customWidth="1"/>
    <col min="14856" max="15105" width="9.140625" style="16"/>
    <col min="15106" max="15108" width="13.7109375" style="16" customWidth="1"/>
    <col min="15109" max="15110" width="9.140625" style="16"/>
    <col min="15111" max="15111" width="11.140625" style="16" bestFit="1" customWidth="1"/>
    <col min="15112" max="15361" width="9.140625" style="16"/>
    <col min="15362" max="15364" width="13.7109375" style="16" customWidth="1"/>
    <col min="15365" max="15366" width="9.140625" style="16"/>
    <col min="15367" max="15367" width="11.140625" style="16" bestFit="1" customWidth="1"/>
    <col min="15368" max="15617" width="9.140625" style="16"/>
    <col min="15618" max="15620" width="13.7109375" style="16" customWidth="1"/>
    <col min="15621" max="15622" width="9.140625" style="16"/>
    <col min="15623" max="15623" width="11.140625" style="16" bestFit="1" customWidth="1"/>
    <col min="15624" max="15873" width="9.140625" style="16"/>
    <col min="15874" max="15876" width="13.7109375" style="16" customWidth="1"/>
    <col min="15877" max="15878" width="9.140625" style="16"/>
    <col min="15879" max="15879" width="11.140625" style="16" bestFit="1" customWidth="1"/>
    <col min="15880" max="16129" width="9.140625" style="16"/>
    <col min="16130" max="16132" width="13.7109375" style="16" customWidth="1"/>
    <col min="16133" max="16134" width="9.140625" style="16"/>
    <col min="16135" max="16135" width="11.140625" style="16" bestFit="1" customWidth="1"/>
    <col min="16136" max="16384" width="9.140625" style="16"/>
  </cols>
  <sheetData>
    <row r="1" spans="1:4">
      <c r="A1" s="14" t="s">
        <v>155</v>
      </c>
    </row>
    <row r="3" spans="1:4">
      <c r="A3" s="17" t="s">
        <v>156</v>
      </c>
      <c r="B3" s="18" t="s">
        <v>157</v>
      </c>
      <c r="C3" s="18" t="s">
        <v>13</v>
      </c>
      <c r="D3" s="18" t="s">
        <v>158</v>
      </c>
    </row>
    <row r="4" spans="1:4">
      <c r="A4" s="19">
        <v>45504</v>
      </c>
      <c r="B4" s="20">
        <f>+'Collateral Tables'!AK9/550000000</f>
        <v>0</v>
      </c>
      <c r="C4" s="20">
        <f>+'Collateral Tables'!AK23/540000000</f>
        <v>0</v>
      </c>
      <c r="D4" s="20">
        <f t="shared" ref="D4:D9" si="0">+B4-C4</f>
        <v>0</v>
      </c>
    </row>
    <row r="5" spans="1:4">
      <c r="A5" s="19">
        <v>45596</v>
      </c>
      <c r="B5" s="20">
        <f>+B4+'Collateral Tables'!AG$9/'Collateral Tables'!AK$6</f>
        <v>7.4571312464214541E-4</v>
      </c>
      <c r="C5" s="20">
        <f>+C4+'Collateral Tables'!AG$23/'Collateral Tables'!AK$6</f>
        <v>0</v>
      </c>
      <c r="D5" s="20">
        <f t="shared" si="0"/>
        <v>7.4571312464214541E-4</v>
      </c>
    </row>
    <row r="6" spans="1:4">
      <c r="A6" s="19">
        <v>45688</v>
      </c>
      <c r="B6" s="20">
        <f>+B5+'Collateral Tables'!AC$9/'Collateral Tables'!AK$6</f>
        <v>7.4571312464214541E-4</v>
      </c>
      <c r="C6" s="20">
        <f>+C5+'Collateral Tables'!AC$23/'Collateral Tables'!AK$6</f>
        <v>1.1662369334118244E-4</v>
      </c>
      <c r="D6" s="20">
        <f t="shared" si="0"/>
        <v>6.2908943130096293E-4</v>
      </c>
    </row>
    <row r="7" spans="1:4">
      <c r="A7" s="19">
        <v>45777</v>
      </c>
      <c r="B7" s="20">
        <f>+B6+'Collateral Tables'!Y$9/'Collateral Tables'!AK$6</f>
        <v>7.4571312464214541E-4</v>
      </c>
      <c r="C7" s="20">
        <f>+C6+'Collateral Tables'!Y$23/'Collateral Tables'!AK$6</f>
        <v>7.6275548863391366E-4</v>
      </c>
      <c r="D7" s="20">
        <f t="shared" si="0"/>
        <v>-1.7042363991768249E-5</v>
      </c>
    </row>
    <row r="8" spans="1:4">
      <c r="A8" s="19">
        <v>45869</v>
      </c>
      <c r="B8" s="20">
        <f>+B7+'Collateral Tables'!U9/'Collateral Tables'!AK$6</f>
        <v>8.269461808816487E-4</v>
      </c>
      <c r="C8" s="20">
        <f>+C7+'Collateral Tables'!U23/'Collateral Tables'!AK$6</f>
        <v>7.6275548863391366E-4</v>
      </c>
      <c r="D8" s="20">
        <f t="shared" si="0"/>
        <v>6.419069224773504E-5</v>
      </c>
    </row>
    <row r="9" spans="1:4">
      <c r="A9" s="19">
        <v>45961</v>
      </c>
      <c r="B9" s="20">
        <f>+B8+'Collateral Tables'!Q$9/'Collateral Tables'!AK$6</f>
        <v>9.7521345670091401E-4</v>
      </c>
      <c r="C9" s="20">
        <f>+C8+'Collateral Tables'!Q$23/'Collateral Tables'!AK$6</f>
        <v>7.7046507061287255E-4</v>
      </c>
      <c r="D9" s="20">
        <f t="shared" si="0"/>
        <v>2.0474838608804146E-4</v>
      </c>
    </row>
    <row r="10" spans="1:4">
      <c r="A10" s="19">
        <v>46053</v>
      </c>
      <c r="B10" s="20">
        <f>+B9+'Collateral Tables'!M$9/'Collateral Tables'!AK$6</f>
        <v>9.7521345670091401E-4</v>
      </c>
      <c r="C10" s="20">
        <f>+C9+'Collateral Tables'!M$23/'Collateral Tables'!AK$6</f>
        <v>9.1028165534681456E-4</v>
      </c>
      <c r="D10" s="20">
        <f t="shared" ref="D10" si="1">+B10-C10</f>
        <v>6.4931801354099457E-5</v>
      </c>
    </row>
    <row r="11" spans="1:4">
      <c r="A11" s="19">
        <v>46142</v>
      </c>
      <c r="B11" s="20">
        <f>+B10+'Collateral Tables'!I$9/'Collateral Tables'!AK$6</f>
        <v>1.2797312812332018E-3</v>
      </c>
      <c r="C11" s="20">
        <f>+C10+'Collateral Tables'!I$23/'Collateral Tables'!AK$6</f>
        <v>1.0707429132385572E-3</v>
      </c>
      <c r="D11" s="20">
        <f t="shared" ref="D11" si="2">+B11-C11</f>
        <v>2.0898836799464453E-4</v>
      </c>
    </row>
    <row r="12" spans="1:4">
      <c r="A12" s="19">
        <v>46234</v>
      </c>
      <c r="B12" s="20">
        <f>+B11+'Collateral Tables'!E$9/'Collateral Tables'!AK$6</f>
        <v>1.2797312812332018E-3</v>
      </c>
      <c r="C12" s="20">
        <f>+C11+'Collateral Tables'!E$23/'Collateral Tables'!AK$6</f>
        <v>1.2235874800623689E-3</v>
      </c>
      <c r="D12" s="20">
        <f t="shared" ref="D12" si="3">+B12-C12</f>
        <v>5.6143801170832836E-5</v>
      </c>
    </row>
  </sheetData>
  <pageMargins left="0.7" right="0.7" top="0.75" bottom="0.75" header="0.3" footer="0.3"/>
  <pageSetup paperSize="9" orientation="portrait" r:id="rId1"/>
  <headerFooter>
    <oddHeader>&amp;L&amp;"Calibri"&amp;10&amp;K000000 General Business&amp;1#_x000D_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57ABF-3BC0-4686-B214-98ED0BA80C89}">
  <sheetPr codeName="Sheet2">
    <pageSetUpPr fitToPage="1"/>
  </sheetPr>
  <dimension ref="A1:AN263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25" sqref="A25"/>
    </sheetView>
  </sheetViews>
  <sheetFormatPr defaultRowHeight="12.75" outlineLevelRow="1"/>
  <cols>
    <col min="1" max="1" width="17.42578125" style="23" customWidth="1"/>
    <col min="2" max="2" width="36.7109375" style="23" customWidth="1"/>
    <col min="3" max="4" width="3" style="23" customWidth="1"/>
    <col min="5" max="5" width="17.140625" style="23" customWidth="1"/>
    <col min="6" max="6" width="15.85546875" style="21" customWidth="1"/>
    <col min="7" max="7" width="13.85546875" style="23" bestFit="1" customWidth="1"/>
    <col min="8" max="8" width="3" style="23" customWidth="1"/>
    <col min="9" max="9" width="17.140625" style="23" customWidth="1"/>
    <col min="10" max="10" width="15.85546875" style="21" customWidth="1"/>
    <col min="11" max="11" width="13.85546875" style="23" bestFit="1" customWidth="1"/>
    <col min="12" max="12" width="3" style="23" customWidth="1"/>
    <col min="13" max="13" width="17.140625" style="23" customWidth="1"/>
    <col min="14" max="14" width="15.85546875" style="21" customWidth="1"/>
    <col min="15" max="15" width="13.85546875" style="23" bestFit="1" customWidth="1"/>
    <col min="16" max="16" width="3" style="23" customWidth="1"/>
    <col min="17" max="17" width="17.140625" style="23" customWidth="1"/>
    <col min="18" max="18" width="15.85546875" style="21" customWidth="1"/>
    <col min="19" max="19" width="13.85546875" style="23" bestFit="1" customWidth="1"/>
    <col min="20" max="20" width="3" style="23" customWidth="1"/>
    <col min="21" max="21" width="17.140625" style="23" customWidth="1"/>
    <col min="22" max="22" width="15.85546875" style="21" customWidth="1"/>
    <col min="23" max="23" width="13.85546875" style="23" bestFit="1" customWidth="1"/>
    <col min="24" max="24" width="3" style="23" customWidth="1"/>
    <col min="25" max="25" width="17.140625" style="23" customWidth="1"/>
    <col min="26" max="26" width="15.85546875" style="21" customWidth="1"/>
    <col min="27" max="27" width="13.85546875" style="23" bestFit="1" customWidth="1"/>
    <col min="28" max="28" width="3" style="23" customWidth="1"/>
    <col min="29" max="29" width="17.140625" style="23" customWidth="1"/>
    <col min="30" max="30" width="15.85546875" style="21" customWidth="1"/>
    <col min="31" max="31" width="13.85546875" style="23" bestFit="1" customWidth="1"/>
    <col min="32" max="32" width="3" style="23" customWidth="1"/>
    <col min="33" max="33" width="17.140625" style="23" customWidth="1"/>
    <col min="34" max="34" width="15.85546875" style="21" customWidth="1"/>
    <col min="35" max="35" width="13.85546875" style="23" bestFit="1" customWidth="1"/>
    <col min="36" max="36" width="3" style="23" customWidth="1"/>
    <col min="37" max="37" width="17.140625" style="23" customWidth="1"/>
    <col min="38" max="38" width="15.85546875" style="21" customWidth="1"/>
    <col min="39" max="39" width="13.85546875" style="23" bestFit="1" customWidth="1"/>
    <col min="40" max="40" width="3" style="23" customWidth="1"/>
  </cols>
  <sheetData>
    <row r="1" spans="1:40">
      <c r="B1" s="50" t="s">
        <v>290</v>
      </c>
      <c r="F1" s="116"/>
    </row>
    <row r="2" spans="1:40">
      <c r="B2" s="51" t="s">
        <v>15</v>
      </c>
      <c r="E2" s="51"/>
      <c r="F2" s="116"/>
      <c r="I2" s="51"/>
      <c r="M2" s="51"/>
      <c r="Q2" s="51"/>
      <c r="U2" s="51"/>
      <c r="Y2" s="51"/>
      <c r="AC2" s="51"/>
      <c r="AG2" s="51"/>
      <c r="AK2" s="51"/>
    </row>
    <row r="3" spans="1:40">
      <c r="F3" s="116"/>
    </row>
    <row r="4" spans="1:40">
      <c r="A4" s="52"/>
      <c r="B4" s="53" t="s">
        <v>16</v>
      </c>
      <c r="C4" s="54"/>
      <c r="D4" s="54"/>
      <c r="E4" s="55">
        <v>46234</v>
      </c>
      <c r="F4" s="117"/>
      <c r="G4" s="56"/>
      <c r="H4" s="54"/>
      <c r="I4" s="55">
        <v>46142</v>
      </c>
      <c r="J4" s="93"/>
      <c r="K4" s="56"/>
      <c r="L4" s="54"/>
      <c r="M4" s="55">
        <v>46053</v>
      </c>
      <c r="N4" s="93"/>
      <c r="O4" s="56"/>
      <c r="P4" s="54"/>
      <c r="Q4" s="55">
        <v>45961</v>
      </c>
      <c r="R4" s="93"/>
      <c r="S4" s="56"/>
      <c r="T4" s="54"/>
      <c r="U4" s="55">
        <v>45869</v>
      </c>
      <c r="V4" s="93"/>
      <c r="W4" s="56"/>
      <c r="X4" s="54"/>
      <c r="Y4" s="55">
        <v>45777</v>
      </c>
      <c r="Z4" s="93"/>
      <c r="AA4" s="56"/>
      <c r="AB4" s="54"/>
      <c r="AC4" s="55">
        <v>45688</v>
      </c>
      <c r="AD4" s="93"/>
      <c r="AE4" s="56"/>
      <c r="AF4" s="54"/>
      <c r="AG4" s="55">
        <v>45596</v>
      </c>
      <c r="AH4" s="93"/>
      <c r="AI4" s="56"/>
      <c r="AJ4" s="54"/>
      <c r="AK4" s="55">
        <v>45504</v>
      </c>
      <c r="AL4" s="93"/>
      <c r="AM4" s="56"/>
      <c r="AN4" s="52"/>
    </row>
    <row r="5" spans="1:40" ht="13.5" thickBot="1">
      <c r="F5" s="116"/>
    </row>
    <row r="6" spans="1:40" ht="13.5" thickBot="1">
      <c r="B6" s="23" t="s">
        <v>17</v>
      </c>
      <c r="E6" s="57">
        <v>202715538.13520065</v>
      </c>
      <c r="F6" s="118"/>
      <c r="I6" s="57">
        <v>273279344.49520075</v>
      </c>
      <c r="J6" s="94"/>
      <c r="M6" s="57">
        <v>305218446.5052008</v>
      </c>
      <c r="N6" s="94"/>
      <c r="Q6" s="57">
        <v>334713616.36750084</v>
      </c>
      <c r="R6" s="94"/>
      <c r="U6" s="57">
        <v>370119653.04750091</v>
      </c>
      <c r="V6" s="94"/>
      <c r="Y6" s="57">
        <v>450731056.70750087</v>
      </c>
      <c r="Z6" s="94"/>
      <c r="AC6" s="57">
        <v>483829197.64740086</v>
      </c>
      <c r="AD6" s="94"/>
      <c r="AG6" s="57">
        <v>514164371.82020086</v>
      </c>
      <c r="AH6" s="94"/>
      <c r="AK6" s="57">
        <v>549999988.53020084</v>
      </c>
      <c r="AL6" s="94"/>
    </row>
    <row r="7" spans="1:40">
      <c r="B7" s="23" t="s">
        <v>18</v>
      </c>
      <c r="E7" s="58">
        <v>27081109.86000004</v>
      </c>
      <c r="F7" s="119"/>
      <c r="I7" s="58">
        <v>66398164.170000099</v>
      </c>
      <c r="J7" s="95"/>
      <c r="M7" s="58">
        <v>27479380.899999969</v>
      </c>
      <c r="N7" s="95"/>
      <c r="Q7" s="58">
        <v>22119377.129999984</v>
      </c>
      <c r="R7" s="95"/>
      <c r="U7" s="58">
        <v>31263164.889999956</v>
      </c>
      <c r="V7" s="95"/>
      <c r="Y7" s="58">
        <v>72320986.560000032</v>
      </c>
      <c r="Z7" s="95"/>
      <c r="AC7" s="58">
        <v>29009255.599999979</v>
      </c>
      <c r="AD7" s="95"/>
      <c r="AG7" s="58">
        <v>23829533.680000018</v>
      </c>
      <c r="AH7" s="95"/>
      <c r="AK7" s="58">
        <v>31195990.270000018</v>
      </c>
      <c r="AL7" s="95"/>
    </row>
    <row r="8" spans="1:40">
      <c r="B8" s="23" t="s">
        <v>19</v>
      </c>
      <c r="E8" s="58">
        <v>1578742.5599999614</v>
      </c>
      <c r="F8" s="119"/>
      <c r="I8" s="58">
        <v>3998157.3899999931</v>
      </c>
      <c r="J8" s="95"/>
      <c r="M8" s="58">
        <v>4459721.1100000516</v>
      </c>
      <c r="N8" s="95"/>
      <c r="Q8" s="58">
        <v>7294245.7323000319</v>
      </c>
      <c r="R8" s="95"/>
      <c r="U8" s="58">
        <v>4098193.6100001037</v>
      </c>
      <c r="V8" s="95"/>
      <c r="Y8" s="58">
        <v>8290417.0999999642</v>
      </c>
      <c r="Z8" s="95"/>
      <c r="AC8" s="58">
        <v>4088885.3399000131</v>
      </c>
      <c r="AD8" s="95"/>
      <c r="AG8" s="58">
        <v>6095498.2828000337</v>
      </c>
      <c r="AH8" s="95"/>
      <c r="AK8" s="58">
        <v>4639626.439999938</v>
      </c>
      <c r="AL8" s="95"/>
    </row>
    <row r="9" spans="1:40">
      <c r="A9" s="59">
        <f>SUM(E9:AK9)</f>
        <v>703852.19000000018</v>
      </c>
      <c r="B9" s="23" t="s">
        <v>5</v>
      </c>
      <c r="E9" s="58">
        <v>0</v>
      </c>
      <c r="F9" s="119"/>
      <c r="I9" s="58">
        <v>167484.79999999999</v>
      </c>
      <c r="J9" s="95"/>
      <c r="M9" s="58">
        <v>0</v>
      </c>
      <c r="N9" s="95"/>
      <c r="Q9" s="58">
        <v>81547.000000000029</v>
      </c>
      <c r="R9" s="95"/>
      <c r="U9" s="58">
        <v>44678.18</v>
      </c>
      <c r="V9" s="95"/>
      <c r="Y9" s="58">
        <v>0</v>
      </c>
      <c r="Z9" s="95"/>
      <c r="AC9" s="58">
        <v>0</v>
      </c>
      <c r="AD9" s="95"/>
      <c r="AG9" s="58">
        <v>410142.2100000002</v>
      </c>
      <c r="AH9" s="95"/>
      <c r="AK9" s="58">
        <v>0</v>
      </c>
      <c r="AL9" s="95"/>
    </row>
    <row r="10" spans="1:40">
      <c r="A10" s="60"/>
      <c r="B10" s="23" t="s">
        <v>20</v>
      </c>
      <c r="E10" s="58"/>
      <c r="F10" s="119"/>
      <c r="I10" s="58"/>
      <c r="J10" s="95"/>
      <c r="M10" s="58"/>
      <c r="N10" s="95"/>
      <c r="Q10" s="58"/>
      <c r="R10" s="95"/>
      <c r="U10" s="58"/>
      <c r="V10" s="95"/>
      <c r="Y10" s="58"/>
      <c r="Z10" s="95"/>
      <c r="AC10" s="58"/>
      <c r="AD10" s="95"/>
      <c r="AG10" s="58"/>
      <c r="AH10" s="95"/>
      <c r="AK10" s="58"/>
      <c r="AL10" s="95"/>
    </row>
    <row r="11" spans="1:40">
      <c r="A11" s="92"/>
      <c r="B11" s="23" t="s">
        <v>21</v>
      </c>
      <c r="E11" s="58"/>
      <c r="F11" s="120"/>
      <c r="I11" s="58"/>
      <c r="J11" s="96"/>
      <c r="M11" s="58"/>
      <c r="N11" s="96"/>
      <c r="Q11" s="58"/>
      <c r="R11" s="96"/>
      <c r="U11" s="58"/>
      <c r="V11" s="96"/>
      <c r="Y11" s="58"/>
      <c r="Z11" s="96"/>
      <c r="AC11" s="58"/>
      <c r="AD11" s="96"/>
      <c r="AG11" s="58"/>
      <c r="AH11" s="96"/>
      <c r="AK11" s="58"/>
      <c r="AL11" s="96"/>
    </row>
    <row r="12" spans="1:40" ht="13.5" thickBot="1">
      <c r="A12" s="60"/>
      <c r="B12" s="23" t="s">
        <v>22</v>
      </c>
      <c r="E12" s="121"/>
      <c r="F12" s="119"/>
      <c r="G12" s="58"/>
      <c r="I12" s="97"/>
      <c r="J12" s="95"/>
      <c r="K12" s="58"/>
      <c r="M12" s="97"/>
      <c r="N12" s="95"/>
      <c r="O12" s="58"/>
      <c r="Q12" s="97"/>
      <c r="R12" s="95"/>
      <c r="S12" s="58"/>
      <c r="U12" s="97"/>
      <c r="V12" s="95"/>
      <c r="W12" s="58"/>
      <c r="Y12" s="97"/>
      <c r="Z12" s="95"/>
      <c r="AA12" s="58"/>
      <c r="AC12" s="97"/>
      <c r="AD12" s="95"/>
      <c r="AE12" s="58"/>
      <c r="AG12" s="97"/>
      <c r="AH12" s="95"/>
      <c r="AI12" s="58"/>
      <c r="AK12" s="97"/>
      <c r="AL12" s="95"/>
      <c r="AM12" s="58"/>
      <c r="AN12" s="58"/>
    </row>
    <row r="13" spans="1:40" ht="13.5" thickBot="1">
      <c r="A13" s="60"/>
      <c r="B13" s="23" t="s">
        <v>23</v>
      </c>
      <c r="E13" s="61">
        <v>174055685.71520063</v>
      </c>
      <c r="F13" s="118"/>
      <c r="G13" s="58">
        <v>6.2584877014160156E-7</v>
      </c>
      <c r="I13" s="61">
        <v>202715538.13520065</v>
      </c>
      <c r="J13" s="94"/>
      <c r="K13" s="58">
        <v>6.2584877014160156E-7</v>
      </c>
      <c r="M13" s="61">
        <v>273279344.49520075</v>
      </c>
      <c r="N13" s="94"/>
      <c r="O13" s="58">
        <v>8.9406967163085938E-7</v>
      </c>
      <c r="Q13" s="61">
        <v>305218446.5052008</v>
      </c>
      <c r="R13" s="94"/>
      <c r="S13" s="58">
        <v>8.3446502685546875E-7</v>
      </c>
      <c r="U13" s="61">
        <v>334713616.36750084</v>
      </c>
      <c r="V13" s="94"/>
      <c r="W13" s="58">
        <v>8.3446502685546875E-7</v>
      </c>
      <c r="Y13" s="61">
        <v>370119653.04750091</v>
      </c>
      <c r="Z13" s="94"/>
      <c r="AA13" s="58">
        <v>6.5565109252929688E-7</v>
      </c>
      <c r="AC13" s="61">
        <v>450731056.70750087</v>
      </c>
      <c r="AD13" s="94"/>
      <c r="AE13" s="58">
        <v>1.0132789611816406E-6</v>
      </c>
      <c r="AG13" s="61">
        <v>483829197.64740086</v>
      </c>
      <c r="AH13" s="94"/>
      <c r="AI13" s="58">
        <v>5.3644180297851563E-7</v>
      </c>
      <c r="AK13" s="61">
        <v>514164371.82020086</v>
      </c>
      <c r="AL13" s="94"/>
      <c r="AM13" s="58"/>
      <c r="AN13" s="58"/>
    </row>
    <row r="14" spans="1:40">
      <c r="A14" s="60"/>
      <c r="E14" s="58"/>
      <c r="F14" s="116"/>
      <c r="I14" s="58"/>
      <c r="M14" s="58"/>
      <c r="Q14" s="58"/>
      <c r="U14" s="58"/>
      <c r="Y14" s="58"/>
      <c r="AC14" s="58"/>
      <c r="AG14" s="58"/>
      <c r="AK14" s="58"/>
    </row>
    <row r="15" spans="1:40">
      <c r="A15" s="62"/>
      <c r="B15" s="53" t="s">
        <v>24</v>
      </c>
      <c r="C15" s="54"/>
      <c r="D15" s="54"/>
      <c r="E15" s="55"/>
      <c r="F15" s="117"/>
      <c r="G15" s="55"/>
      <c r="H15" s="54"/>
      <c r="I15" s="55"/>
      <c r="J15" s="93"/>
      <c r="K15" s="55"/>
      <c r="L15" s="54"/>
      <c r="M15" s="55"/>
      <c r="N15" s="93"/>
      <c r="O15" s="55"/>
      <c r="P15" s="54"/>
      <c r="Q15" s="55"/>
      <c r="R15" s="93"/>
      <c r="S15" s="55"/>
      <c r="T15" s="54"/>
      <c r="U15" s="55"/>
      <c r="V15" s="93"/>
      <c r="W15" s="55"/>
      <c r="X15" s="54"/>
      <c r="Y15" s="55"/>
      <c r="Z15" s="93"/>
      <c r="AA15" s="55"/>
      <c r="AB15" s="54"/>
      <c r="AC15" s="55"/>
      <c r="AD15" s="93"/>
      <c r="AE15" s="55"/>
      <c r="AF15" s="54"/>
      <c r="AG15" s="55"/>
      <c r="AH15" s="93"/>
      <c r="AI15" s="55"/>
      <c r="AJ15" s="54"/>
      <c r="AK15" s="55"/>
      <c r="AL15" s="93"/>
      <c r="AM15" s="55"/>
      <c r="AN15" s="63"/>
    </row>
    <row r="16" spans="1:40">
      <c r="A16" s="60"/>
      <c r="B16" s="51"/>
      <c r="C16" s="51"/>
      <c r="D16" s="51"/>
      <c r="F16" s="116"/>
      <c r="H16" s="51"/>
      <c r="L16" s="51"/>
      <c r="P16" s="51"/>
      <c r="T16" s="51"/>
      <c r="X16" s="51"/>
      <c r="AB16" s="51"/>
      <c r="AF16" s="51"/>
      <c r="AJ16" s="51"/>
    </row>
    <row r="17" spans="1:40">
      <c r="A17" s="60"/>
      <c r="B17" s="51" t="s">
        <v>25</v>
      </c>
      <c r="C17" s="51"/>
      <c r="D17" s="51"/>
      <c r="F17" s="116"/>
      <c r="H17" s="51"/>
      <c r="L17" s="51"/>
      <c r="P17" s="51"/>
      <c r="T17" s="51"/>
      <c r="X17" s="51"/>
      <c r="AB17" s="51"/>
      <c r="AF17" s="51"/>
      <c r="AJ17" s="51"/>
    </row>
    <row r="18" spans="1:40">
      <c r="A18" s="60"/>
      <c r="B18" s="23" t="s">
        <v>26</v>
      </c>
      <c r="E18" s="64">
        <v>1957</v>
      </c>
      <c r="F18" s="116"/>
      <c r="I18" s="64">
        <v>2219</v>
      </c>
      <c r="M18" s="64">
        <v>2427</v>
      </c>
      <c r="Q18" s="64">
        <v>2541</v>
      </c>
      <c r="U18" s="64">
        <v>2650</v>
      </c>
      <c r="Y18" s="64">
        <v>2707</v>
      </c>
      <c r="AC18" s="64">
        <v>2784</v>
      </c>
      <c r="AG18" s="64">
        <v>2815</v>
      </c>
      <c r="AK18" s="64">
        <v>2855</v>
      </c>
    </row>
    <row r="19" spans="1:40">
      <c r="A19" s="60"/>
      <c r="B19" s="23" t="s">
        <v>233</v>
      </c>
      <c r="E19" s="64">
        <v>174055685.71520001</v>
      </c>
      <c r="F19" s="116"/>
      <c r="I19" s="64">
        <v>202715538.13520014</v>
      </c>
      <c r="M19" s="64">
        <v>273279344.49519968</v>
      </c>
      <c r="Q19" s="64">
        <v>305218446.50520009</v>
      </c>
      <c r="U19" s="64">
        <v>334713616.36749971</v>
      </c>
      <c r="Y19" s="64">
        <v>370119653.04749829</v>
      </c>
      <c r="AC19" s="64">
        <v>450731056.70749968</v>
      </c>
      <c r="AG19" s="64">
        <v>483829197.64740092</v>
      </c>
      <c r="AK19" s="64">
        <v>514164371.82019973</v>
      </c>
    </row>
    <row r="20" spans="1:40">
      <c r="A20" s="60"/>
      <c r="B20" s="23" t="s">
        <v>27</v>
      </c>
      <c r="E20" s="64">
        <v>262</v>
      </c>
      <c r="F20" s="116"/>
      <c r="I20" s="64">
        <v>207</v>
      </c>
      <c r="M20" s="64">
        <v>114</v>
      </c>
      <c r="Q20" s="64">
        <v>107</v>
      </c>
      <c r="U20" s="64">
        <v>56</v>
      </c>
      <c r="Y20" s="64">
        <v>77</v>
      </c>
      <c r="AC20" s="64">
        <v>31</v>
      </c>
      <c r="AG20" s="64">
        <v>38</v>
      </c>
      <c r="AK20" s="64">
        <v>31</v>
      </c>
    </row>
    <row r="21" spans="1:40">
      <c r="A21" s="60"/>
      <c r="B21" s="23" t="s">
        <v>28</v>
      </c>
      <c r="E21" s="64">
        <v>8646555.7100000065</v>
      </c>
      <c r="F21" s="116"/>
      <c r="G21" s="65"/>
      <c r="I21" s="64">
        <v>16249538.800000006</v>
      </c>
      <c r="K21" s="65"/>
      <c r="M21" s="64">
        <v>7421579.2699999977</v>
      </c>
      <c r="O21" s="65"/>
      <c r="Q21" s="64">
        <v>12002221.979999997</v>
      </c>
      <c r="S21" s="65"/>
      <c r="U21" s="64">
        <v>8640227.160000002</v>
      </c>
      <c r="W21" s="65"/>
      <c r="Y21" s="64">
        <v>13769187.239999993</v>
      </c>
      <c r="AA21" s="65"/>
      <c r="AC21" s="64">
        <v>5024718.46</v>
      </c>
      <c r="AE21" s="65"/>
      <c r="AG21" s="64">
        <v>9699773.9399999976</v>
      </c>
      <c r="AI21" s="65"/>
      <c r="AK21" s="64">
        <v>5938251.540000001</v>
      </c>
      <c r="AM21" s="65"/>
    </row>
    <row r="22" spans="1:40">
      <c r="A22" s="60"/>
      <c r="E22" s="66"/>
      <c r="F22" s="116"/>
      <c r="G22"/>
      <c r="I22" s="66"/>
      <c r="K22"/>
      <c r="M22" s="66"/>
      <c r="O22"/>
      <c r="Q22" s="66"/>
      <c r="S22"/>
      <c r="U22" s="66"/>
      <c r="W22"/>
      <c r="Y22" s="66"/>
      <c r="AA22"/>
      <c r="AC22" s="66"/>
      <c r="AE22"/>
      <c r="AG22" s="66"/>
      <c r="AI22"/>
      <c r="AK22" s="66"/>
      <c r="AM22"/>
      <c r="AN22"/>
    </row>
    <row r="23" spans="1:40">
      <c r="A23" s="59">
        <f>SUM(E23:AK23)</f>
        <v>672973.10000000021</v>
      </c>
      <c r="B23" s="23" t="s">
        <v>29</v>
      </c>
      <c r="E23" s="122">
        <v>84064.509999999937</v>
      </c>
      <c r="F23" s="116"/>
      <c r="G23"/>
      <c r="I23" s="98">
        <v>88253.690000000031</v>
      </c>
      <c r="K23"/>
      <c r="M23" s="98">
        <v>76899.119999999966</v>
      </c>
      <c r="O23"/>
      <c r="Q23" s="98">
        <v>4240.2700000000223</v>
      </c>
      <c r="S23"/>
      <c r="U23" s="98">
        <v>0</v>
      </c>
      <c r="W23"/>
      <c r="Y23" s="98">
        <v>355372.48000000021</v>
      </c>
      <c r="AA23"/>
      <c r="AC23" s="98">
        <v>64143.03</v>
      </c>
      <c r="AE23"/>
      <c r="AG23" s="98">
        <v>0</v>
      </c>
      <c r="AI23"/>
      <c r="AK23" s="98">
        <v>0</v>
      </c>
      <c r="AM23"/>
      <c r="AN23"/>
    </row>
    <row r="24" spans="1:40">
      <c r="A24" s="59">
        <f>SUM(E24:AK24)</f>
        <v>0</v>
      </c>
      <c r="B24" s="23" t="s">
        <v>30</v>
      </c>
      <c r="E24" s="122">
        <v>0</v>
      </c>
      <c r="F24" s="116"/>
      <c r="G24"/>
      <c r="I24" s="98">
        <v>0</v>
      </c>
      <c r="K24"/>
      <c r="M24" s="98">
        <v>0</v>
      </c>
      <c r="O24"/>
      <c r="Q24" s="98">
        <v>0</v>
      </c>
      <c r="S24"/>
      <c r="U24" s="98">
        <v>0</v>
      </c>
      <c r="W24"/>
      <c r="Y24" s="98">
        <v>0</v>
      </c>
      <c r="AA24"/>
      <c r="AC24" s="98">
        <v>0</v>
      </c>
      <c r="AE24"/>
      <c r="AG24" s="98">
        <v>0</v>
      </c>
      <c r="AI24"/>
      <c r="AK24" s="98">
        <v>0</v>
      </c>
      <c r="AM24"/>
      <c r="AN24"/>
    </row>
    <row r="25" spans="1:40">
      <c r="A25" s="58"/>
      <c r="F25" s="116"/>
      <c r="G25"/>
      <c r="K25"/>
      <c r="O25"/>
      <c r="S25"/>
      <c r="W25"/>
      <c r="AA25"/>
      <c r="AE25"/>
      <c r="AI25"/>
      <c r="AM25"/>
      <c r="AN25"/>
    </row>
    <row r="26" spans="1:40">
      <c r="A26" s="52"/>
      <c r="B26" s="23" t="s">
        <v>31</v>
      </c>
      <c r="E26" s="29">
        <v>55.445633407621699</v>
      </c>
      <c r="F26" s="115"/>
      <c r="G26"/>
      <c r="I26" s="29">
        <v>55.031231824355672</v>
      </c>
      <c r="J26" s="115"/>
      <c r="K26"/>
      <c r="M26" s="29">
        <v>53.859817340771478</v>
      </c>
      <c r="N26" s="115"/>
      <c r="O26"/>
      <c r="Q26" s="29">
        <v>53.530282258280351</v>
      </c>
      <c r="R26" s="115"/>
      <c r="S26"/>
      <c r="U26" s="29">
        <v>53.320423362159843</v>
      </c>
      <c r="V26" s="115"/>
      <c r="W26"/>
      <c r="Y26" s="29">
        <v>53.128966020053753</v>
      </c>
      <c r="AA26"/>
      <c r="AC26" s="29">
        <v>52.589394141852956</v>
      </c>
      <c r="AE26"/>
      <c r="AG26" s="29">
        <v>52.401899839280638</v>
      </c>
      <c r="AI26"/>
      <c r="AK26" s="29">
        <v>52.110884622343292</v>
      </c>
      <c r="AM26"/>
      <c r="AN26"/>
    </row>
    <row r="27" spans="1:40">
      <c r="A27" s="52"/>
      <c r="B27" s="23" t="s">
        <v>32</v>
      </c>
      <c r="E27" s="29">
        <v>15.643145769673806</v>
      </c>
      <c r="F27" s="115"/>
      <c r="I27" s="29">
        <v>18.150390949977744</v>
      </c>
      <c r="J27" s="115"/>
      <c r="M27" s="29">
        <v>19.759670853570356</v>
      </c>
      <c r="N27" s="115"/>
      <c r="Q27" s="29">
        <v>22.471054196533824</v>
      </c>
      <c r="R27" s="115"/>
      <c r="U27" s="29">
        <v>25.078290826119932</v>
      </c>
      <c r="V27" s="115"/>
      <c r="Y27" s="29">
        <v>27.861969315948805</v>
      </c>
      <c r="AC27" s="29">
        <v>30.209109223635487</v>
      </c>
      <c r="AG27" s="29">
        <v>33.043624582224311</v>
      </c>
      <c r="AK27" s="29">
        <v>35.702660119862699</v>
      </c>
    </row>
    <row r="28" spans="1:40">
      <c r="A28" s="52"/>
      <c r="B28" s="23" t="s">
        <v>82</v>
      </c>
      <c r="E28" s="31">
        <v>3.9982608081057469E-2</v>
      </c>
      <c r="F28" s="115"/>
      <c r="I28" s="31">
        <v>3.8601001843212995E-2</v>
      </c>
      <c r="J28" s="115"/>
      <c r="M28" s="31">
        <v>3.3959375182548067E-2</v>
      </c>
      <c r="N28" s="115"/>
      <c r="Q28" s="31">
        <v>3.3729002611445964E-2</v>
      </c>
      <c r="R28" s="115"/>
      <c r="U28" s="31">
        <v>3.560445585079882E-2</v>
      </c>
      <c r="V28" s="115"/>
      <c r="Y28" s="31">
        <v>3.5634235645069762E-2</v>
      </c>
      <c r="AC28" s="31">
        <v>3.3028660340172156E-2</v>
      </c>
      <c r="AG28" s="31">
        <v>3.244957255099222E-2</v>
      </c>
      <c r="AK28" s="31">
        <v>3.2549295692982184E-2</v>
      </c>
    </row>
    <row r="29" spans="1:40">
      <c r="A29" s="52"/>
      <c r="B29" s="23" t="s">
        <v>33</v>
      </c>
      <c r="E29" s="29">
        <v>39.802487637947891</v>
      </c>
      <c r="F29" s="115"/>
      <c r="I29" s="29">
        <v>36.880840874377924</v>
      </c>
      <c r="J29" s="115"/>
      <c r="M29" s="29">
        <v>34.100146487201123</v>
      </c>
      <c r="N29" s="115"/>
      <c r="Q29" s="29">
        <v>31.059228061746527</v>
      </c>
      <c r="R29" s="115"/>
      <c r="U29" s="29">
        <v>28.242132536039911</v>
      </c>
      <c r="V29" s="115"/>
      <c r="Y29" s="29">
        <v>25.266996704104947</v>
      </c>
      <c r="AC29" s="29">
        <v>22.38028491821747</v>
      </c>
      <c r="AG29" s="29">
        <v>19.358275257056327</v>
      </c>
      <c r="AK29" s="29">
        <v>16.408224502480593</v>
      </c>
    </row>
    <row r="30" spans="1:40">
      <c r="A30" s="52"/>
      <c r="B30" s="23" t="s">
        <v>34</v>
      </c>
      <c r="E30" s="123">
        <v>88940.05401900869</v>
      </c>
      <c r="F30" s="115"/>
      <c r="I30" s="99">
        <v>91354.456122217278</v>
      </c>
      <c r="J30" s="115"/>
      <c r="M30" s="99">
        <v>112599.64750523267</v>
      </c>
      <c r="N30" s="115"/>
      <c r="Q30" s="99">
        <v>120117.45238299886</v>
      </c>
      <c r="R30" s="115"/>
      <c r="U30" s="99">
        <v>126307.02504433952</v>
      </c>
      <c r="V30" s="115"/>
      <c r="Y30" s="99">
        <v>136726.87589490146</v>
      </c>
      <c r="AC30" s="99">
        <v>161900.52324263638</v>
      </c>
      <c r="AG30" s="99">
        <v>171875.38104703408</v>
      </c>
      <c r="AK30" s="99">
        <v>180092.59958675998</v>
      </c>
    </row>
    <row r="31" spans="1:40">
      <c r="A31" s="52"/>
      <c r="B31" s="23" t="s">
        <v>35</v>
      </c>
      <c r="E31" s="30">
        <v>3.7260128983357094E-2</v>
      </c>
      <c r="F31" s="115"/>
      <c r="I31" s="30">
        <v>3.6737509868824625E-2</v>
      </c>
      <c r="J31" s="115"/>
      <c r="M31" s="30">
        <v>3.635436761149187E-2</v>
      </c>
      <c r="N31" s="115"/>
      <c r="Q31" s="30">
        <v>3.6061459141813287E-2</v>
      </c>
      <c r="R31" s="115"/>
      <c r="U31" s="30">
        <v>3.5853956972136496E-2</v>
      </c>
      <c r="V31" s="115"/>
      <c r="Y31" s="30">
        <v>3.5670128796571263E-2</v>
      </c>
      <c r="AC31" s="30">
        <v>3.5418526008835494E-2</v>
      </c>
      <c r="AG31" s="30">
        <v>3.5244528271919227E-2</v>
      </c>
      <c r="AK31" s="30">
        <v>3.5238095408453109E-2</v>
      </c>
    </row>
    <row r="32" spans="1:40">
      <c r="A32" s="52"/>
      <c r="B32" s="67"/>
      <c r="E32" s="68"/>
      <c r="F32" s="124"/>
      <c r="I32" s="68"/>
      <c r="J32" s="100"/>
      <c r="M32" s="68"/>
      <c r="N32" s="100"/>
      <c r="Q32" s="68"/>
      <c r="R32" s="100"/>
      <c r="U32" s="68"/>
      <c r="V32" s="100"/>
      <c r="Y32" s="68"/>
      <c r="Z32" s="100"/>
      <c r="AC32" s="68"/>
      <c r="AD32" s="100"/>
      <c r="AG32" s="68"/>
      <c r="AH32" s="100"/>
      <c r="AK32" s="68"/>
      <c r="AL32" s="100"/>
    </row>
    <row r="33" spans="1:40">
      <c r="A33" s="69"/>
      <c r="B33" s="70" t="s">
        <v>36</v>
      </c>
      <c r="C33" s="71"/>
      <c r="D33" s="71"/>
      <c r="E33" s="70"/>
      <c r="F33" s="125"/>
      <c r="G33" s="70"/>
      <c r="H33" s="71"/>
      <c r="I33" s="70"/>
      <c r="J33" s="101"/>
      <c r="K33" s="70"/>
      <c r="L33" s="71"/>
      <c r="M33" s="70"/>
      <c r="N33" s="101"/>
      <c r="O33" s="70"/>
      <c r="P33" s="71"/>
      <c r="Q33" s="70"/>
      <c r="R33" s="101"/>
      <c r="S33" s="70"/>
      <c r="T33" s="71"/>
      <c r="U33" s="70"/>
      <c r="V33" s="101"/>
      <c r="W33" s="70"/>
      <c r="X33" s="71"/>
      <c r="Y33" s="70"/>
      <c r="Z33" s="101"/>
      <c r="AA33" s="70"/>
      <c r="AB33" s="71"/>
      <c r="AC33" s="70"/>
      <c r="AD33" s="101"/>
      <c r="AE33" s="70"/>
      <c r="AF33" s="71"/>
      <c r="AG33" s="70"/>
      <c r="AH33" s="101"/>
      <c r="AI33" s="70"/>
      <c r="AJ33" s="71"/>
      <c r="AK33" s="70"/>
      <c r="AL33" s="101"/>
      <c r="AM33" s="70"/>
      <c r="AN33" s="71"/>
    </row>
    <row r="34" spans="1:40">
      <c r="A34" s="72" t="s">
        <v>159</v>
      </c>
      <c r="B34" s="23" t="s">
        <v>147</v>
      </c>
      <c r="E34" s="65">
        <v>1950</v>
      </c>
      <c r="F34" s="65">
        <v>117891.56</v>
      </c>
      <c r="G34" s="10">
        <v>6.7732093620257274E-4</v>
      </c>
      <c r="I34" s="65">
        <v>2212</v>
      </c>
      <c r="J34" s="65">
        <v>561048.9800000001</v>
      </c>
      <c r="K34" s="10">
        <v>2.7676663819712292E-3</v>
      </c>
      <c r="M34" s="65">
        <v>2422</v>
      </c>
      <c r="N34" s="65">
        <v>130868.42</v>
      </c>
      <c r="O34" s="10">
        <v>4.7888149117797222E-4</v>
      </c>
      <c r="Q34" s="65">
        <v>2535</v>
      </c>
      <c r="R34" s="65">
        <v>222909.28000000003</v>
      </c>
      <c r="S34" s="10">
        <v>7.30327024963094E-4</v>
      </c>
      <c r="U34" s="65">
        <v>2629</v>
      </c>
      <c r="V34" s="65">
        <v>368746.28</v>
      </c>
      <c r="W34" s="10">
        <v>1.101676961940903E-3</v>
      </c>
      <c r="Y34" s="65">
        <v>2696</v>
      </c>
      <c r="Z34" s="65">
        <v>770957.30000000028</v>
      </c>
      <c r="AA34" s="10">
        <v>2.0829947657523109E-3</v>
      </c>
      <c r="AC34" s="65">
        <v>2774</v>
      </c>
      <c r="AD34" s="65">
        <v>475796.57999999996</v>
      </c>
      <c r="AE34" s="10">
        <v>1.0556108191780681E-3</v>
      </c>
      <c r="AG34" s="65">
        <v>2812</v>
      </c>
      <c r="AH34" s="65">
        <v>90752.409999999989</v>
      </c>
      <c r="AI34" s="10">
        <v>1.8757117272227418E-4</v>
      </c>
      <c r="AK34" s="65">
        <v>2851</v>
      </c>
      <c r="AL34" s="65">
        <v>133092.5</v>
      </c>
      <c r="AM34" s="10">
        <v>2.5885204672746495E-4</v>
      </c>
      <c r="AN34" s="10"/>
    </row>
    <row r="35" spans="1:40">
      <c r="A35" s="72" t="s">
        <v>160</v>
      </c>
      <c r="B35" s="73" t="s">
        <v>148</v>
      </c>
      <c r="C35" s="73"/>
      <c r="D35" s="73"/>
      <c r="E35" s="65">
        <v>3</v>
      </c>
      <c r="F35" s="65">
        <v>131411.89000000001</v>
      </c>
      <c r="G35" s="10">
        <v>7.5499912260851851E-4</v>
      </c>
      <c r="H35" s="73"/>
      <c r="I35" s="65">
        <v>1</v>
      </c>
      <c r="J35" s="65">
        <v>5432.44</v>
      </c>
      <c r="K35" s="10">
        <v>2.6798340423104914E-5</v>
      </c>
      <c r="L35" s="73"/>
      <c r="M35" s="65">
        <v>2</v>
      </c>
      <c r="N35" s="65">
        <v>34113.769999999997</v>
      </c>
      <c r="O35" s="10">
        <v>1.2483113227241814E-4</v>
      </c>
      <c r="P35" s="73"/>
      <c r="Q35" s="65">
        <v>3</v>
      </c>
      <c r="R35" s="65">
        <v>28683.64</v>
      </c>
      <c r="S35" s="10">
        <v>9.3977412992013606E-5</v>
      </c>
      <c r="T35" s="73"/>
      <c r="U35" s="65">
        <v>10</v>
      </c>
      <c r="V35" s="65">
        <v>349812.43999999994</v>
      </c>
      <c r="W35" s="10">
        <v>1.0451096785256634E-3</v>
      </c>
      <c r="X35" s="73"/>
      <c r="Y35" s="65">
        <v>8</v>
      </c>
      <c r="Z35" s="65">
        <v>73125.180000000008</v>
      </c>
      <c r="AA35" s="10">
        <v>1.9757172956880431E-4</v>
      </c>
      <c r="AB35" s="73"/>
      <c r="AC35" s="65">
        <v>8</v>
      </c>
      <c r="AD35" s="65">
        <v>146174.21</v>
      </c>
      <c r="AE35" s="10">
        <v>3.243047219061704E-4</v>
      </c>
      <c r="AF35" s="73"/>
      <c r="AG35" s="65">
        <v>3</v>
      </c>
      <c r="AH35" s="65">
        <v>35352.449999999997</v>
      </c>
      <c r="AI35" s="10">
        <v>7.3068037588264192E-5</v>
      </c>
      <c r="AJ35" s="73"/>
      <c r="AK35" s="65">
        <v>1</v>
      </c>
      <c r="AL35" s="65">
        <v>3218.29</v>
      </c>
      <c r="AM35" s="10">
        <v>6.2592629446627963E-6</v>
      </c>
      <c r="AN35" s="74"/>
    </row>
    <row r="36" spans="1:40">
      <c r="A36" s="72" t="s">
        <v>161</v>
      </c>
      <c r="B36" s="73" t="s">
        <v>149</v>
      </c>
      <c r="C36" s="73"/>
      <c r="D36" s="73"/>
      <c r="E36" s="65">
        <v>2</v>
      </c>
      <c r="F36" s="65">
        <v>11529.93</v>
      </c>
      <c r="G36" s="10">
        <v>6.6242765656422982E-5</v>
      </c>
      <c r="H36" s="73"/>
      <c r="I36" s="65">
        <v>6</v>
      </c>
      <c r="J36" s="65">
        <v>141211.20000000001</v>
      </c>
      <c r="K36" s="10">
        <v>6.9659781040474502E-4</v>
      </c>
      <c r="L36" s="73"/>
      <c r="M36" s="65">
        <v>1</v>
      </c>
      <c r="N36" s="65">
        <v>2578.5300000000002</v>
      </c>
      <c r="O36" s="10">
        <v>9.4355100447238296E-6</v>
      </c>
      <c r="P36" s="73"/>
      <c r="Q36" s="65">
        <v>2</v>
      </c>
      <c r="R36" s="65">
        <v>10319.39</v>
      </c>
      <c r="S36" s="10">
        <v>3.3809850348688492E-5</v>
      </c>
      <c r="T36" s="73"/>
      <c r="U36" s="65">
        <v>4</v>
      </c>
      <c r="V36" s="65">
        <v>106434.12</v>
      </c>
      <c r="W36" s="10">
        <v>3.1798562949151237E-4</v>
      </c>
      <c r="X36" s="73"/>
      <c r="Y36" s="65">
        <v>2</v>
      </c>
      <c r="Z36" s="65">
        <v>132039.27000000002</v>
      </c>
      <c r="AA36" s="10">
        <v>3.5674752451757844E-4</v>
      </c>
      <c r="AB36" s="73"/>
      <c r="AC36" s="65">
        <v>0</v>
      </c>
      <c r="AD36" s="65">
        <v>0</v>
      </c>
      <c r="AE36" s="10">
        <v>0</v>
      </c>
      <c r="AF36" s="73"/>
      <c r="AG36" s="65">
        <v>0</v>
      </c>
      <c r="AH36" s="65">
        <v>0</v>
      </c>
      <c r="AI36" s="10">
        <v>0</v>
      </c>
      <c r="AJ36" s="73"/>
      <c r="AK36" s="65">
        <v>0</v>
      </c>
      <c r="AL36" s="65">
        <v>0</v>
      </c>
      <c r="AM36" s="10">
        <v>0</v>
      </c>
      <c r="AN36" s="74"/>
    </row>
    <row r="37" spans="1:40">
      <c r="A37" s="72" t="s">
        <v>162</v>
      </c>
      <c r="B37" s="23" t="s">
        <v>150</v>
      </c>
      <c r="E37" s="65">
        <v>1</v>
      </c>
      <c r="F37" s="65">
        <v>86204.28</v>
      </c>
      <c r="G37" s="10">
        <v>4.9526839439794268E-4</v>
      </c>
      <c r="I37" s="65">
        <v>0</v>
      </c>
      <c r="J37" s="65">
        <v>0</v>
      </c>
      <c r="K37" s="10">
        <v>0</v>
      </c>
      <c r="M37" s="65">
        <v>1</v>
      </c>
      <c r="N37" s="65">
        <v>46500</v>
      </c>
      <c r="O37" s="10">
        <v>1.7015556036953537E-4</v>
      </c>
      <c r="Q37" s="65">
        <v>1</v>
      </c>
      <c r="R37" s="65">
        <v>155.11000000000001</v>
      </c>
      <c r="S37" s="10">
        <v>5.0819339976346208E-7</v>
      </c>
      <c r="U37" s="65">
        <v>2</v>
      </c>
      <c r="V37" s="65">
        <v>18033.98</v>
      </c>
      <c r="W37" s="10">
        <v>5.3878835870840522E-5</v>
      </c>
      <c r="Y37" s="65">
        <v>1</v>
      </c>
      <c r="Z37" s="65">
        <v>23186.54</v>
      </c>
      <c r="AA37" s="10">
        <v>6.2646065425292133E-5</v>
      </c>
      <c r="AC37" s="65">
        <v>1</v>
      </c>
      <c r="AD37" s="65">
        <v>2452.2199999999998</v>
      </c>
      <c r="AE37" s="10">
        <v>5.4405392384384989E-6</v>
      </c>
      <c r="AG37" s="65">
        <v>0</v>
      </c>
      <c r="AH37" s="65">
        <v>0</v>
      </c>
      <c r="AI37" s="10">
        <v>0</v>
      </c>
      <c r="AK37" s="65">
        <v>3</v>
      </c>
      <c r="AL37" s="65">
        <v>74438.329999999987</v>
      </c>
      <c r="AM37" s="10">
        <v>1.4477535605292901E-4</v>
      </c>
      <c r="AN37" s="74"/>
    </row>
    <row r="38" spans="1:40">
      <c r="A38" s="72" t="s">
        <v>163</v>
      </c>
      <c r="B38" s="23" t="s">
        <v>84</v>
      </c>
      <c r="E38" s="65">
        <v>0</v>
      </c>
      <c r="F38" s="65">
        <v>0</v>
      </c>
      <c r="G38" s="10">
        <v>0</v>
      </c>
      <c r="I38" s="65">
        <v>0</v>
      </c>
      <c r="J38" s="65">
        <v>0</v>
      </c>
      <c r="K38" s="10">
        <v>0</v>
      </c>
      <c r="M38" s="65">
        <v>1</v>
      </c>
      <c r="N38" s="65">
        <v>10189.89</v>
      </c>
      <c r="O38" s="10">
        <v>3.7287450388256445E-5</v>
      </c>
      <c r="Q38" s="65">
        <v>0</v>
      </c>
      <c r="R38" s="65">
        <v>0</v>
      </c>
      <c r="S38" s="10">
        <v>0</v>
      </c>
      <c r="U38" s="65">
        <v>3</v>
      </c>
      <c r="V38" s="65">
        <v>38627.94</v>
      </c>
      <c r="W38" s="10">
        <v>1.1540594141108483E-4</v>
      </c>
      <c r="Y38" s="65">
        <v>0</v>
      </c>
      <c r="Z38" s="65">
        <v>0</v>
      </c>
      <c r="AA38" s="10">
        <v>0</v>
      </c>
      <c r="AC38" s="65">
        <v>1</v>
      </c>
      <c r="AD38" s="65">
        <v>12294.94</v>
      </c>
      <c r="AE38" s="10">
        <v>2.727777422264195E-5</v>
      </c>
      <c r="AG38" s="65">
        <v>0</v>
      </c>
      <c r="AH38" s="65">
        <v>0</v>
      </c>
      <c r="AI38" s="10">
        <v>0</v>
      </c>
      <c r="AK38" s="65">
        <v>0</v>
      </c>
      <c r="AL38" s="65">
        <v>0</v>
      </c>
      <c r="AM38" s="10">
        <v>0</v>
      </c>
      <c r="AN38" s="74"/>
    </row>
    <row r="39" spans="1:40" ht="13.5" thickBot="1">
      <c r="A39" s="72" t="s">
        <v>164</v>
      </c>
      <c r="B39" s="23" t="s">
        <v>83</v>
      </c>
      <c r="E39" s="65">
        <v>1</v>
      </c>
      <c r="F39" s="65">
        <v>55079.32</v>
      </c>
      <c r="G39" s="10">
        <v>3.1644654280426086E-4</v>
      </c>
      <c r="I39" s="65">
        <v>0</v>
      </c>
      <c r="J39" s="65">
        <v>0</v>
      </c>
      <c r="K39" s="10">
        <v>0</v>
      </c>
      <c r="M39" s="65">
        <v>0</v>
      </c>
      <c r="N39" s="65">
        <v>0</v>
      </c>
      <c r="O39" s="10">
        <v>0</v>
      </c>
      <c r="Q39" s="65">
        <v>0</v>
      </c>
      <c r="R39" s="65">
        <v>0</v>
      </c>
      <c r="S39" s="10">
        <v>0</v>
      </c>
      <c r="U39" s="65">
        <v>2</v>
      </c>
      <c r="V39" s="65">
        <v>67226.350000000006</v>
      </c>
      <c r="W39" s="10">
        <v>2.0084737134263653E-4</v>
      </c>
      <c r="Y39" s="65">
        <v>0</v>
      </c>
      <c r="Z39" s="65">
        <v>0</v>
      </c>
      <c r="AA39" s="10">
        <v>0</v>
      </c>
      <c r="AC39" s="65">
        <v>0</v>
      </c>
      <c r="AD39" s="65">
        <v>0</v>
      </c>
      <c r="AE39" s="10">
        <v>0</v>
      </c>
      <c r="AG39" s="65">
        <v>0</v>
      </c>
      <c r="AH39" s="65">
        <v>0</v>
      </c>
      <c r="AI39" s="10">
        <v>0</v>
      </c>
      <c r="AK39" s="65">
        <v>0</v>
      </c>
      <c r="AL39" s="65">
        <v>0</v>
      </c>
      <c r="AM39" s="10">
        <v>0</v>
      </c>
      <c r="AN39" s="74"/>
    </row>
    <row r="40" spans="1:40" ht="13.5" thickBot="1">
      <c r="A40" s="52"/>
      <c r="B40" s="51" t="s">
        <v>37</v>
      </c>
      <c r="C40" s="51"/>
      <c r="D40" s="51"/>
      <c r="E40" s="75">
        <v>1957</v>
      </c>
      <c r="F40" s="75">
        <v>402116.98000000004</v>
      </c>
      <c r="G40" s="76">
        <v>2.3102777616697181E-3</v>
      </c>
      <c r="H40" s="51"/>
      <c r="I40" s="75">
        <v>2219</v>
      </c>
      <c r="J40" s="75">
        <v>707692.62000000011</v>
      </c>
      <c r="K40" s="76">
        <v>3.4910625327990788E-3</v>
      </c>
      <c r="L40" s="51"/>
      <c r="M40" s="75">
        <v>2427</v>
      </c>
      <c r="N40" s="75">
        <v>224250.61</v>
      </c>
      <c r="O40" s="76">
        <v>8.2059114425290592E-4</v>
      </c>
      <c r="P40" s="51"/>
      <c r="Q40" s="75">
        <v>2541</v>
      </c>
      <c r="R40" s="75">
        <v>262067.42000000004</v>
      </c>
      <c r="S40" s="76">
        <v>8.5862248170355949E-4</v>
      </c>
      <c r="T40" s="51"/>
      <c r="U40" s="75">
        <v>2650</v>
      </c>
      <c r="V40" s="75">
        <v>948881.11</v>
      </c>
      <c r="W40" s="76">
        <v>2.8349044185826408E-3</v>
      </c>
      <c r="X40" s="51"/>
      <c r="Y40" s="75">
        <v>2707</v>
      </c>
      <c r="Z40" s="75">
        <v>999308.29000000039</v>
      </c>
      <c r="AA40" s="76">
        <v>2.6999600852639859E-3</v>
      </c>
      <c r="AB40" s="51"/>
      <c r="AC40" s="75">
        <v>2784</v>
      </c>
      <c r="AD40" s="75">
        <v>636717.94999999984</v>
      </c>
      <c r="AE40" s="76">
        <v>1.4126338545453188E-3</v>
      </c>
      <c r="AF40" s="51"/>
      <c r="AG40" s="75">
        <v>2815</v>
      </c>
      <c r="AH40" s="75">
        <v>126104.85999999999</v>
      </c>
      <c r="AI40" s="76">
        <v>2.6063921031053836E-4</v>
      </c>
      <c r="AJ40" s="51"/>
      <c r="AK40" s="75">
        <v>2855</v>
      </c>
      <c r="AL40" s="75">
        <v>210749.12</v>
      </c>
      <c r="AM40" s="76">
        <v>4.0988666572505672E-4</v>
      </c>
      <c r="AN40" s="74"/>
    </row>
    <row r="41" spans="1:40">
      <c r="A41" s="52"/>
      <c r="B41" s="23" t="s">
        <v>153</v>
      </c>
      <c r="E41" s="65"/>
      <c r="F41" s="126" t="s">
        <v>151</v>
      </c>
      <c r="G41" s="74">
        <v>1.6329568254671452E-3</v>
      </c>
      <c r="I41" s="65"/>
      <c r="J41" s="102" t="s">
        <v>151</v>
      </c>
      <c r="K41" s="74">
        <v>7.2339615082784995E-4</v>
      </c>
      <c r="M41" s="65"/>
      <c r="N41" s="102" t="s">
        <v>151</v>
      </c>
      <c r="O41" s="74">
        <v>3.417096530749338E-4</v>
      </c>
      <c r="Q41" s="65"/>
      <c r="R41" s="102" t="s">
        <v>151</v>
      </c>
      <c r="S41" s="74">
        <v>1.2829545674046555E-4</v>
      </c>
      <c r="U41" s="65"/>
      <c r="V41" s="102" t="s">
        <v>151</v>
      </c>
      <c r="W41" s="74">
        <v>1.7332274566417374E-3</v>
      </c>
      <c r="Y41" s="65"/>
      <c r="Z41" s="102" t="s">
        <v>151</v>
      </c>
      <c r="AA41" s="74">
        <v>6.1696531951167485E-4</v>
      </c>
      <c r="AC41" s="65"/>
      <c r="AD41" s="102" t="s">
        <v>151</v>
      </c>
      <c r="AE41" s="74">
        <v>3.5702303536725089E-4</v>
      </c>
      <c r="AG41" s="65"/>
      <c r="AH41" s="102" t="s">
        <v>151</v>
      </c>
      <c r="AI41" s="74">
        <v>7.3068037588264192E-5</v>
      </c>
      <c r="AK41" s="65"/>
      <c r="AL41" s="102" t="s">
        <v>151</v>
      </c>
      <c r="AM41" s="74">
        <v>1.5103461899759179E-4</v>
      </c>
      <c r="AN41" s="74"/>
    </row>
    <row r="42" spans="1:40">
      <c r="A42" s="69"/>
      <c r="F42" s="127"/>
      <c r="J42" s="103"/>
      <c r="N42" s="103"/>
      <c r="R42" s="103"/>
      <c r="V42" s="103"/>
      <c r="Z42" s="103"/>
      <c r="AD42" s="103"/>
      <c r="AH42" s="103"/>
      <c r="AL42" s="103"/>
    </row>
    <row r="43" spans="1:40">
      <c r="A43" s="77" t="s">
        <v>165</v>
      </c>
      <c r="B43" s="70" t="s">
        <v>38</v>
      </c>
      <c r="C43" s="71"/>
      <c r="D43" s="71"/>
      <c r="E43" s="70"/>
      <c r="F43" s="125"/>
      <c r="G43" s="70"/>
      <c r="H43" s="71"/>
      <c r="I43" s="70"/>
      <c r="J43" s="101"/>
      <c r="K43" s="70"/>
      <c r="L43" s="71"/>
      <c r="M43" s="70"/>
      <c r="N43" s="101"/>
      <c r="O43" s="70"/>
      <c r="P43" s="71"/>
      <c r="Q43" s="70"/>
      <c r="R43" s="101"/>
      <c r="S43" s="70"/>
      <c r="T43" s="71"/>
      <c r="U43" s="70"/>
      <c r="V43" s="101"/>
      <c r="W43" s="70"/>
      <c r="X43" s="71"/>
      <c r="Y43" s="70"/>
      <c r="Z43" s="101"/>
      <c r="AA43" s="70"/>
      <c r="AB43" s="71"/>
      <c r="AC43" s="70"/>
      <c r="AD43" s="101"/>
      <c r="AE43" s="70"/>
      <c r="AF43" s="71"/>
      <c r="AG43" s="70"/>
      <c r="AH43" s="101"/>
      <c r="AI43" s="70"/>
      <c r="AJ43" s="71"/>
      <c r="AK43" s="70"/>
      <c r="AL43" s="101"/>
      <c r="AM43" s="70"/>
      <c r="AN43" s="71"/>
    </row>
    <row r="44" spans="1:40">
      <c r="A44" s="72" t="s">
        <v>159</v>
      </c>
      <c r="B44" s="23" t="s">
        <v>147</v>
      </c>
      <c r="E44" s="65">
        <v>1950</v>
      </c>
      <c r="F44" s="65">
        <v>172929202.92519996</v>
      </c>
      <c r="G44" s="9">
        <v>0.99352803221927943</v>
      </c>
      <c r="I44" s="65">
        <v>2212</v>
      </c>
      <c r="J44" s="65">
        <v>202016154.92520013</v>
      </c>
      <c r="K44" s="9">
        <v>0.99654992796095598</v>
      </c>
      <c r="M44" s="65">
        <v>2422</v>
      </c>
      <c r="N44" s="65">
        <v>272795214.00519967</v>
      </c>
      <c r="O44" s="9">
        <v>0.99822844097165742</v>
      </c>
      <c r="Q44" s="65">
        <v>2535</v>
      </c>
      <c r="R44" s="65">
        <v>304591013.65520012</v>
      </c>
      <c r="S44" s="9">
        <v>0.99794431543314577</v>
      </c>
      <c r="U44" s="65">
        <v>2629</v>
      </c>
      <c r="V44" s="65">
        <v>331940012.08749974</v>
      </c>
      <c r="W44" s="9">
        <v>0.99171350030482552</v>
      </c>
      <c r="Y44" s="65">
        <v>2696</v>
      </c>
      <c r="Z44" s="65">
        <v>368785606.05749828</v>
      </c>
      <c r="AA44" s="9">
        <v>0.99639563319857316</v>
      </c>
      <c r="AC44" s="65">
        <v>2774</v>
      </c>
      <c r="AD44" s="65">
        <v>449522003.28749967</v>
      </c>
      <c r="AE44" s="9">
        <v>0.9973175724148412</v>
      </c>
      <c r="AG44" s="65">
        <v>2812</v>
      </c>
      <c r="AH44" s="65">
        <v>483665488.82740098</v>
      </c>
      <c r="AI44" s="9">
        <v>0.99966163922971985</v>
      </c>
      <c r="AK44" s="65">
        <v>2851</v>
      </c>
      <c r="AL44" s="65">
        <v>513670479.4701997</v>
      </c>
      <c r="AM44" s="9">
        <v>0.99903942712278659</v>
      </c>
      <c r="AN44" s="10"/>
    </row>
    <row r="45" spans="1:40">
      <c r="A45" s="72" t="s">
        <v>160</v>
      </c>
      <c r="B45" s="73" t="s">
        <v>148</v>
      </c>
      <c r="C45" s="73"/>
      <c r="D45" s="73"/>
      <c r="E45" s="65">
        <v>3</v>
      </c>
      <c r="F45" s="65">
        <v>538968.91</v>
      </c>
      <c r="G45" s="9">
        <v>3.0965314794823328E-3</v>
      </c>
      <c r="H45" s="73"/>
      <c r="I45" s="65">
        <v>1</v>
      </c>
      <c r="J45" s="65">
        <v>108761.05</v>
      </c>
      <c r="K45" s="9">
        <v>5.365205400656675E-4</v>
      </c>
      <c r="L45" s="73"/>
      <c r="M45" s="65">
        <v>2</v>
      </c>
      <c r="N45" s="65">
        <v>116265.04999999999</v>
      </c>
      <c r="O45" s="9">
        <v>4.2544397277724831E-4</v>
      </c>
      <c r="P45" s="73"/>
      <c r="Q45" s="65">
        <v>3</v>
      </c>
      <c r="R45" s="65">
        <v>401454.00999999989</v>
      </c>
      <c r="S45" s="9">
        <v>1.3153006136972139E-3</v>
      </c>
      <c r="T45" s="73"/>
      <c r="U45" s="65">
        <v>10</v>
      </c>
      <c r="V45" s="65">
        <v>1572024.57</v>
      </c>
      <c r="W45" s="9">
        <v>4.6966256917196679E-3</v>
      </c>
      <c r="X45" s="73"/>
      <c r="Y45" s="65">
        <v>8</v>
      </c>
      <c r="Z45" s="65">
        <v>802352.45</v>
      </c>
      <c r="AA45" s="9">
        <v>2.1678190914575192E-3</v>
      </c>
      <c r="AB45" s="73"/>
      <c r="AC45" s="65">
        <v>8</v>
      </c>
      <c r="AD45" s="65">
        <v>1107887.52</v>
      </c>
      <c r="AE45" s="9">
        <v>2.4579791064163565E-3</v>
      </c>
      <c r="AF45" s="73"/>
      <c r="AG45" s="65">
        <v>3</v>
      </c>
      <c r="AH45" s="65">
        <v>163708.81999999998</v>
      </c>
      <c r="AI45" s="9">
        <v>3.383607702801468E-4</v>
      </c>
      <c r="AJ45" s="73"/>
      <c r="AK45" s="65">
        <v>1</v>
      </c>
      <c r="AL45" s="65">
        <v>47827.9</v>
      </c>
      <c r="AM45" s="9">
        <v>9.3020642077326095E-5</v>
      </c>
      <c r="AN45" s="74"/>
    </row>
    <row r="46" spans="1:40">
      <c r="A46" s="72" t="s">
        <v>161</v>
      </c>
      <c r="B46" s="73" t="s">
        <v>149</v>
      </c>
      <c r="C46" s="73"/>
      <c r="D46" s="73"/>
      <c r="E46" s="65">
        <v>2</v>
      </c>
      <c r="F46" s="65">
        <v>70869.199999999983</v>
      </c>
      <c r="G46" s="9">
        <v>4.0716394703681382E-4</v>
      </c>
      <c r="H46" s="73"/>
      <c r="I46" s="65">
        <v>6</v>
      </c>
      <c r="J46" s="65">
        <v>590622.15999999992</v>
      </c>
      <c r="K46" s="9">
        <v>2.9135514989782744E-3</v>
      </c>
      <c r="L46" s="73"/>
      <c r="M46" s="65">
        <v>1</v>
      </c>
      <c r="N46" s="65">
        <v>79716.509999999995</v>
      </c>
      <c r="O46" s="9">
        <v>2.9170338558610041E-4</v>
      </c>
      <c r="P46" s="73"/>
      <c r="Q46" s="65">
        <v>2</v>
      </c>
      <c r="R46" s="65">
        <v>140726.07999999999</v>
      </c>
      <c r="S46" s="9">
        <v>4.6106675927138762E-4</v>
      </c>
      <c r="T46" s="73"/>
      <c r="U46" s="65">
        <v>4</v>
      </c>
      <c r="V46" s="65">
        <v>506952.87000000005</v>
      </c>
      <c r="W46" s="9">
        <v>1.5145869340534677E-3</v>
      </c>
      <c r="X46" s="73"/>
      <c r="Y46" s="65">
        <v>2</v>
      </c>
      <c r="Z46" s="65">
        <v>487016.36</v>
      </c>
      <c r="AA46" s="9">
        <v>1.3158349090354846E-3</v>
      </c>
      <c r="AB46" s="73"/>
      <c r="AC46" s="65">
        <v>0</v>
      </c>
      <c r="AD46" s="65">
        <v>0</v>
      </c>
      <c r="AE46" s="9">
        <v>0</v>
      </c>
      <c r="AF46" s="73"/>
      <c r="AG46" s="65">
        <v>0</v>
      </c>
      <c r="AH46" s="65">
        <v>0</v>
      </c>
      <c r="AI46" s="9">
        <v>0</v>
      </c>
      <c r="AJ46" s="73"/>
      <c r="AK46" s="65">
        <v>0</v>
      </c>
      <c r="AL46" s="65">
        <v>0</v>
      </c>
      <c r="AM46" s="9">
        <v>0</v>
      </c>
      <c r="AN46" s="74"/>
    </row>
    <row r="47" spans="1:40">
      <c r="A47" s="72" t="s">
        <v>162</v>
      </c>
      <c r="B47" s="23" t="s">
        <v>150</v>
      </c>
      <c r="E47" s="65">
        <v>1</v>
      </c>
      <c r="F47" s="65">
        <v>229282.10000000009</v>
      </c>
      <c r="G47" s="9">
        <v>1.3172916417976994E-3</v>
      </c>
      <c r="I47" s="65">
        <v>0</v>
      </c>
      <c r="J47" s="65">
        <v>0</v>
      </c>
      <c r="K47" s="9">
        <v>0</v>
      </c>
      <c r="M47" s="65">
        <v>1</v>
      </c>
      <c r="N47" s="65">
        <v>167484.79999999999</v>
      </c>
      <c r="O47" s="9">
        <v>6.1287032252429151E-4</v>
      </c>
      <c r="Q47" s="65">
        <v>1</v>
      </c>
      <c r="R47" s="65">
        <v>85252.760000000009</v>
      </c>
      <c r="S47" s="9">
        <v>2.7931719388574877E-4</v>
      </c>
      <c r="U47" s="65">
        <v>2</v>
      </c>
      <c r="V47" s="65">
        <v>69716.039999999964</v>
      </c>
      <c r="W47" s="9">
        <v>2.0828564059209063E-4</v>
      </c>
      <c r="Y47" s="65">
        <v>1</v>
      </c>
      <c r="Z47" s="65">
        <v>44678.18</v>
      </c>
      <c r="AA47" s="9">
        <v>1.2071280093377357E-4</v>
      </c>
      <c r="AC47" s="65">
        <v>1</v>
      </c>
      <c r="AD47" s="65">
        <v>42056.510000000009</v>
      </c>
      <c r="AE47" s="9">
        <v>9.330732678421234E-5</v>
      </c>
      <c r="AG47" s="65">
        <v>0</v>
      </c>
      <c r="AH47" s="65">
        <v>0</v>
      </c>
      <c r="AI47" s="9">
        <v>0</v>
      </c>
      <c r="AK47" s="65">
        <v>3</v>
      </c>
      <c r="AL47" s="65">
        <v>446064.45000000007</v>
      </c>
      <c r="AM47" s="9">
        <v>8.6755223513617209E-4</v>
      </c>
      <c r="AN47" s="74"/>
    </row>
    <row r="48" spans="1:40">
      <c r="A48" s="72" t="s">
        <v>163</v>
      </c>
      <c r="B48" s="23" t="s">
        <v>84</v>
      </c>
      <c r="E48" s="65">
        <v>0</v>
      </c>
      <c r="F48" s="65">
        <v>0</v>
      </c>
      <c r="G48" s="9">
        <v>0</v>
      </c>
      <c r="I48" s="65">
        <v>0</v>
      </c>
      <c r="J48" s="65">
        <v>0</v>
      </c>
      <c r="K48" s="9">
        <v>0</v>
      </c>
      <c r="M48" s="65">
        <v>1</v>
      </c>
      <c r="N48" s="65">
        <v>120664.13</v>
      </c>
      <c r="O48" s="9">
        <v>4.4154134745489167E-4</v>
      </c>
      <c r="Q48" s="65">
        <v>0</v>
      </c>
      <c r="R48" s="65">
        <v>0</v>
      </c>
      <c r="S48" s="9">
        <v>0</v>
      </c>
      <c r="U48" s="65">
        <v>3</v>
      </c>
      <c r="V48" s="65">
        <v>171303.79000000004</v>
      </c>
      <c r="W48" s="9">
        <v>5.1179211607548273E-4</v>
      </c>
      <c r="Y48" s="65">
        <v>0</v>
      </c>
      <c r="Z48" s="65">
        <v>0</v>
      </c>
      <c r="AA48" s="9">
        <v>0</v>
      </c>
      <c r="AC48" s="65">
        <v>1</v>
      </c>
      <c r="AD48" s="65">
        <v>59109.389999999978</v>
      </c>
      <c r="AE48" s="9">
        <v>1.3114115195829253E-4</v>
      </c>
      <c r="AG48" s="65">
        <v>0</v>
      </c>
      <c r="AH48" s="65">
        <v>0</v>
      </c>
      <c r="AI48" s="9">
        <v>0</v>
      </c>
      <c r="AK48" s="65">
        <v>0</v>
      </c>
      <c r="AL48" s="65">
        <v>0</v>
      </c>
      <c r="AM48" s="9">
        <v>0</v>
      </c>
      <c r="AN48" s="74"/>
    </row>
    <row r="49" spans="1:40" ht="13.5" thickBot="1">
      <c r="A49" s="72" t="s">
        <v>164</v>
      </c>
      <c r="B49" s="23" t="s">
        <v>83</v>
      </c>
      <c r="E49" s="65">
        <v>1</v>
      </c>
      <c r="F49" s="65">
        <v>287362.58</v>
      </c>
      <c r="G49" s="9">
        <v>1.650980712403727E-3</v>
      </c>
      <c r="I49" s="65">
        <v>0</v>
      </c>
      <c r="J49" s="65">
        <v>0</v>
      </c>
      <c r="K49" s="9">
        <v>0</v>
      </c>
      <c r="M49" s="65">
        <v>0</v>
      </c>
      <c r="N49" s="65">
        <v>0</v>
      </c>
      <c r="O49" s="9">
        <v>0</v>
      </c>
      <c r="Q49" s="65">
        <v>0</v>
      </c>
      <c r="R49" s="65">
        <v>0</v>
      </c>
      <c r="S49" s="9">
        <v>0</v>
      </c>
      <c r="U49" s="65">
        <v>2</v>
      </c>
      <c r="V49" s="65">
        <v>453607.01</v>
      </c>
      <c r="W49" s="9">
        <v>1.3552093127336682E-3</v>
      </c>
      <c r="Y49" s="65">
        <v>0</v>
      </c>
      <c r="Z49" s="65">
        <v>0</v>
      </c>
      <c r="AA49" s="9">
        <v>0</v>
      </c>
      <c r="AC49" s="65">
        <v>0</v>
      </c>
      <c r="AD49" s="65">
        <v>0</v>
      </c>
      <c r="AE49" s="9">
        <v>0</v>
      </c>
      <c r="AG49" s="65">
        <v>0</v>
      </c>
      <c r="AH49" s="65">
        <v>0</v>
      </c>
      <c r="AI49" s="9">
        <v>0</v>
      </c>
      <c r="AK49" s="65">
        <v>0</v>
      </c>
      <c r="AL49" s="65">
        <v>0</v>
      </c>
      <c r="AM49" s="9">
        <v>0</v>
      </c>
      <c r="AN49" s="74"/>
    </row>
    <row r="50" spans="1:40" ht="13.5" thickBot="1">
      <c r="A50" s="52"/>
      <c r="B50" s="51" t="s">
        <v>37</v>
      </c>
      <c r="C50" s="51"/>
      <c r="D50" s="51"/>
      <c r="E50" s="75">
        <v>1957</v>
      </c>
      <c r="F50" s="75">
        <v>174055685.71519995</v>
      </c>
      <c r="G50" s="76">
        <v>1</v>
      </c>
      <c r="H50" s="51"/>
      <c r="I50" s="75">
        <v>2219</v>
      </c>
      <c r="J50" s="75">
        <v>202715538.13520014</v>
      </c>
      <c r="K50" s="76">
        <v>1</v>
      </c>
      <c r="L50" s="51"/>
      <c r="M50" s="75">
        <v>2427</v>
      </c>
      <c r="N50" s="75">
        <v>273279344.49519968</v>
      </c>
      <c r="O50" s="76">
        <v>1</v>
      </c>
      <c r="P50" s="51"/>
      <c r="Q50" s="75">
        <v>2541</v>
      </c>
      <c r="R50" s="75">
        <v>305218446.50520009</v>
      </c>
      <c r="S50" s="76">
        <v>1.0000000000000002</v>
      </c>
      <c r="T50" s="51"/>
      <c r="U50" s="75">
        <v>2650</v>
      </c>
      <c r="V50" s="75">
        <v>334713616.36749977</v>
      </c>
      <c r="W50" s="76">
        <v>0.99999999999999989</v>
      </c>
      <c r="X50" s="51"/>
      <c r="Y50" s="75">
        <v>2707</v>
      </c>
      <c r="Z50" s="75">
        <v>370119653.04749829</v>
      </c>
      <c r="AA50" s="76">
        <v>0.99999999999999989</v>
      </c>
      <c r="AB50" s="51"/>
      <c r="AC50" s="75">
        <v>2784</v>
      </c>
      <c r="AD50" s="75">
        <v>450731056.70749962</v>
      </c>
      <c r="AE50" s="76">
        <v>1</v>
      </c>
      <c r="AF50" s="51"/>
      <c r="AG50" s="75">
        <v>2815</v>
      </c>
      <c r="AH50" s="75">
        <v>483829197.64740098</v>
      </c>
      <c r="AI50" s="76">
        <v>1</v>
      </c>
      <c r="AJ50" s="51"/>
      <c r="AK50" s="75">
        <v>2855</v>
      </c>
      <c r="AL50" s="75">
        <v>514164371.82019967</v>
      </c>
      <c r="AM50" s="76">
        <v>1</v>
      </c>
      <c r="AN50" s="74"/>
    </row>
    <row r="51" spans="1:40">
      <c r="A51" s="52" t="s">
        <v>166</v>
      </c>
      <c r="F51" s="128" t="s">
        <v>151</v>
      </c>
      <c r="G51" s="74">
        <v>6.4719677807205727E-3</v>
      </c>
      <c r="J51" s="104" t="s">
        <v>151</v>
      </c>
      <c r="K51" s="74">
        <v>3.4500720390439419E-3</v>
      </c>
      <c r="N51" s="104" t="s">
        <v>151</v>
      </c>
      <c r="O51" s="74">
        <v>1.7715590283425319E-3</v>
      </c>
      <c r="R51" s="104" t="s">
        <v>151</v>
      </c>
      <c r="S51" s="74">
        <v>2.0556845668543502E-3</v>
      </c>
      <c r="V51" s="104" t="s">
        <v>151</v>
      </c>
      <c r="W51" s="74">
        <v>8.2864996951743774E-3</v>
      </c>
      <c r="Z51" s="104" t="s">
        <v>151</v>
      </c>
      <c r="AA51" s="74">
        <v>3.6043668014267773E-3</v>
      </c>
      <c r="AD51" s="104" t="s">
        <v>151</v>
      </c>
      <c r="AE51" s="74">
        <v>2.6824275851588617E-3</v>
      </c>
      <c r="AH51" s="104" t="s">
        <v>151</v>
      </c>
      <c r="AI51" s="74">
        <v>3.383607702801468E-4</v>
      </c>
      <c r="AL51" s="104" t="s">
        <v>151</v>
      </c>
      <c r="AM51" s="74">
        <v>9.6057287721349816E-4</v>
      </c>
      <c r="AN51" s="74"/>
    </row>
    <row r="52" spans="1:40">
      <c r="A52" s="52"/>
      <c r="F52" s="128" t="s">
        <v>271</v>
      </c>
      <c r="G52" s="74">
        <v>3.37543630123824E-3</v>
      </c>
      <c r="J52" s="104" t="s">
        <v>271</v>
      </c>
      <c r="K52" s="74">
        <v>2.9135514989782744E-3</v>
      </c>
      <c r="N52" s="104" t="s">
        <v>271</v>
      </c>
      <c r="O52" s="74">
        <v>1.3461150555652837E-3</v>
      </c>
      <c r="R52" s="104" t="s">
        <v>271</v>
      </c>
      <c r="S52" s="74">
        <v>7.4038395315713639E-4</v>
      </c>
      <c r="V52" s="104" t="s">
        <v>271</v>
      </c>
      <c r="W52" s="74">
        <v>3.5898740034547095E-3</v>
      </c>
      <c r="Z52" s="104" t="s">
        <v>271</v>
      </c>
      <c r="AA52" s="74">
        <v>1.4365477099692581E-3</v>
      </c>
      <c r="AD52" s="104" t="s">
        <v>271</v>
      </c>
      <c r="AE52" s="74">
        <v>2.2444847874250487E-4</v>
      </c>
      <c r="AH52" s="104" t="s">
        <v>271</v>
      </c>
      <c r="AI52" s="74">
        <v>0</v>
      </c>
      <c r="AL52" s="104" t="s">
        <v>271</v>
      </c>
      <c r="AM52" s="74">
        <v>8.6755223513617209E-4</v>
      </c>
      <c r="AN52" s="74"/>
    </row>
    <row r="53" spans="1:40">
      <c r="A53" s="52"/>
      <c r="F53" s="128" t="s">
        <v>152</v>
      </c>
      <c r="G53" s="74">
        <v>2.9682723542014261E-3</v>
      </c>
      <c r="J53" s="104" t="s">
        <v>152</v>
      </c>
      <c r="K53" s="74">
        <v>0</v>
      </c>
      <c r="N53" s="104" t="s">
        <v>152</v>
      </c>
      <c r="O53" s="74">
        <v>1.0544116699791831E-3</v>
      </c>
      <c r="R53" s="104" t="s">
        <v>152</v>
      </c>
      <c r="S53" s="74">
        <v>2.7931719388574877E-4</v>
      </c>
      <c r="V53" s="104" t="s">
        <v>152</v>
      </c>
      <c r="W53" s="74">
        <v>2.0752870694012416E-3</v>
      </c>
      <c r="Z53" s="104" t="s">
        <v>152</v>
      </c>
      <c r="AA53" s="74">
        <v>1.2071280093377357E-4</v>
      </c>
      <c r="AD53" s="104" t="s">
        <v>152</v>
      </c>
      <c r="AE53" s="74">
        <v>2.2444847874250487E-4</v>
      </c>
      <c r="AH53" s="104" t="s">
        <v>152</v>
      </c>
      <c r="AI53" s="74">
        <v>0</v>
      </c>
      <c r="AL53" s="104" t="s">
        <v>152</v>
      </c>
      <c r="AM53" s="74">
        <v>8.6755223513617209E-4</v>
      </c>
      <c r="AN53" s="74"/>
    </row>
    <row r="54" spans="1:40">
      <c r="A54" s="52"/>
      <c r="F54" s="128"/>
      <c r="G54" s="74"/>
      <c r="J54" s="104"/>
      <c r="K54" s="74"/>
      <c r="N54" s="104"/>
      <c r="O54" s="74"/>
      <c r="R54" s="104"/>
      <c r="S54" s="74"/>
      <c r="V54" s="104"/>
      <c r="W54" s="74"/>
      <c r="Z54" s="104"/>
      <c r="AA54" s="74"/>
      <c r="AD54" s="104"/>
      <c r="AE54" s="74"/>
      <c r="AH54" s="104"/>
      <c r="AI54" s="74"/>
      <c r="AL54" s="104"/>
      <c r="AM54" s="74"/>
      <c r="AN54" s="74"/>
    </row>
    <row r="55" spans="1:40">
      <c r="A55" s="52" t="s">
        <v>167</v>
      </c>
      <c r="B55" s="78" t="s">
        <v>39</v>
      </c>
      <c r="C55" s="78"/>
      <c r="D55" s="78"/>
      <c r="F55" s="116"/>
      <c r="H55" s="78"/>
      <c r="L55" s="78"/>
      <c r="P55" s="78"/>
      <c r="T55" s="78"/>
      <c r="X55" s="78"/>
      <c r="AB55" s="78"/>
      <c r="AF55" s="78"/>
      <c r="AJ55" s="78"/>
    </row>
    <row r="56" spans="1:40">
      <c r="A56" s="52" t="s">
        <v>166</v>
      </c>
      <c r="B56" s="23" t="s">
        <v>40</v>
      </c>
      <c r="E56" s="74">
        <v>0.33341727589615899</v>
      </c>
      <c r="F56" s="119">
        <v>58033172.585399978</v>
      </c>
      <c r="I56" s="74">
        <v>0.33940896518456259</v>
      </c>
      <c r="J56" s="95">
        <v>68803471.025299981</v>
      </c>
      <c r="M56" s="74">
        <v>0.31433111980700318</v>
      </c>
      <c r="N56" s="95">
        <v>85900202.37529996</v>
      </c>
      <c r="Q56" s="74">
        <v>0.31802325998552089</v>
      </c>
      <c r="R56" s="95">
        <v>97066565.365300015</v>
      </c>
      <c r="U56" s="74">
        <v>0.32804996698921757</v>
      </c>
      <c r="V56" s="95">
        <v>109802790.80020002</v>
      </c>
      <c r="Y56" s="74">
        <v>0.33243591556703783</v>
      </c>
      <c r="Z56" s="95">
        <v>123041065.73020013</v>
      </c>
      <c r="AC56" s="74">
        <v>0.3128434076636229</v>
      </c>
      <c r="AD56" s="95">
        <v>141008239.72019991</v>
      </c>
      <c r="AG56" s="74">
        <v>0.31408913862397353</v>
      </c>
      <c r="AH56" s="95">
        <v>151965495.93020022</v>
      </c>
      <c r="AK56" s="74">
        <v>0.31945155225115002</v>
      </c>
      <c r="AL56" s="95">
        <v>164250606.6902006</v>
      </c>
    </row>
    <row r="57" spans="1:40">
      <c r="A57" s="52" t="s">
        <v>167</v>
      </c>
      <c r="B57" s="23" t="s">
        <v>41</v>
      </c>
      <c r="E57" s="74">
        <v>0.17108327471487794</v>
      </c>
      <c r="F57" s="119">
        <v>29778016.694900017</v>
      </c>
      <c r="I57" s="74">
        <v>0.1791100686158765</v>
      </c>
      <c r="J57" s="95">
        <v>36308393.944900006</v>
      </c>
      <c r="M57" s="74">
        <v>0.1721133702650775</v>
      </c>
      <c r="N57" s="95">
        <v>47035029.004900001</v>
      </c>
      <c r="Q57" s="74">
        <v>0.16919435534188865</v>
      </c>
      <c r="R57" s="95">
        <v>51641238.294900037</v>
      </c>
      <c r="U57" s="74">
        <v>0.1670799822601125</v>
      </c>
      <c r="V57" s="95">
        <v>55923945.084900007</v>
      </c>
      <c r="Y57" s="74">
        <v>0.1700408305981608</v>
      </c>
      <c r="Z57" s="95">
        <v>62935453.224900037</v>
      </c>
      <c r="AC57" s="74">
        <v>0.16947195290443584</v>
      </c>
      <c r="AD57" s="95">
        <v>76386272.41490002</v>
      </c>
      <c r="AG57" s="74">
        <v>0.1663665666237053</v>
      </c>
      <c r="AH57" s="95">
        <v>80493002.44490011</v>
      </c>
      <c r="AK57" s="74">
        <v>0.16593540086775035</v>
      </c>
      <c r="AL57" s="95">
        <v>85318071.149900064</v>
      </c>
    </row>
    <row r="58" spans="1:40">
      <c r="A58" s="52" t="s">
        <v>168</v>
      </c>
      <c r="B58" s="23" t="s">
        <v>42</v>
      </c>
      <c r="E58" s="74">
        <v>0.11116536268547927</v>
      </c>
      <c r="F58" s="119">
        <v>19348963.430000003</v>
      </c>
      <c r="I58" s="74">
        <v>0.11768382808469846</v>
      </c>
      <c r="J58" s="95">
        <v>23856340.540000014</v>
      </c>
      <c r="M58" s="74">
        <v>0.10216748298915231</v>
      </c>
      <c r="N58" s="95">
        <v>27920262.780000024</v>
      </c>
      <c r="Q58" s="74">
        <v>0.1081314310058836</v>
      </c>
      <c r="R58" s="95">
        <v>33003707.390000004</v>
      </c>
      <c r="U58" s="74">
        <v>0.11471261048980785</v>
      </c>
      <c r="V58" s="95">
        <v>38395872.700000003</v>
      </c>
      <c r="Y58" s="74">
        <v>0.11441375217804321</v>
      </c>
      <c r="Z58" s="95">
        <v>42346778.260000028</v>
      </c>
      <c r="AC58" s="74">
        <v>0.10514076359897617</v>
      </c>
      <c r="AD58" s="95">
        <v>47390207.479999967</v>
      </c>
      <c r="AG58" s="74">
        <v>0.11070635823622829</v>
      </c>
      <c r="AH58" s="95">
        <v>53562968.479900002</v>
      </c>
      <c r="AK58" s="74">
        <v>0.11317345961545641</v>
      </c>
      <c r="AL58" s="95">
        <v>58189760.769900009</v>
      </c>
    </row>
    <row r="59" spans="1:40">
      <c r="A59" s="52" t="s">
        <v>169</v>
      </c>
      <c r="B59" s="23" t="s">
        <v>43</v>
      </c>
      <c r="E59" s="74">
        <v>0.14455955268976717</v>
      </c>
      <c r="F59" s="119">
        <v>25161412.070100009</v>
      </c>
      <c r="I59" s="74">
        <v>0.14270581834139517</v>
      </c>
      <c r="J59" s="95">
        <v>28928686.760100018</v>
      </c>
      <c r="M59" s="74">
        <v>0.14356328698230281</v>
      </c>
      <c r="N59" s="95">
        <v>39232880.960099973</v>
      </c>
      <c r="Q59" s="74">
        <v>0.14009463133602407</v>
      </c>
      <c r="R59" s="95">
        <v>42759465.740099974</v>
      </c>
      <c r="U59" s="74">
        <v>0.13831629615948693</v>
      </c>
      <c r="V59" s="95">
        <v>46296347.690100022</v>
      </c>
      <c r="Y59" s="74">
        <v>0.144834870422891</v>
      </c>
      <c r="Z59" s="95">
        <v>53606231.990100078</v>
      </c>
      <c r="AC59" s="74">
        <v>0.1461790110967601</v>
      </c>
      <c r="AD59" s="95">
        <v>65887420.140100025</v>
      </c>
      <c r="AG59" s="74">
        <v>0.14429815531922374</v>
      </c>
      <c r="AH59" s="95">
        <v>69815660.71009998</v>
      </c>
      <c r="AK59" s="74">
        <v>0.14218605723553523</v>
      </c>
      <c r="AL59" s="95">
        <v>73107004.800100088</v>
      </c>
    </row>
    <row r="60" spans="1:40">
      <c r="A60" s="52" t="s">
        <v>170</v>
      </c>
      <c r="B60" s="23" t="s">
        <v>44</v>
      </c>
      <c r="E60" s="74">
        <v>0</v>
      </c>
      <c r="F60" s="119">
        <v>0</v>
      </c>
      <c r="I60" s="74">
        <v>0</v>
      </c>
      <c r="J60" s="95">
        <v>0</v>
      </c>
      <c r="M60" s="74">
        <v>0</v>
      </c>
      <c r="N60" s="95">
        <v>0</v>
      </c>
      <c r="Q60" s="74">
        <v>0</v>
      </c>
      <c r="R60" s="95">
        <v>0</v>
      </c>
      <c r="U60" s="74">
        <v>0</v>
      </c>
      <c r="V60" s="95">
        <v>0</v>
      </c>
      <c r="Y60" s="74">
        <v>0</v>
      </c>
      <c r="Z60" s="95">
        <v>0</v>
      </c>
      <c r="AC60" s="74">
        <v>0</v>
      </c>
      <c r="AD60" s="95">
        <v>0</v>
      </c>
      <c r="AG60" s="74">
        <v>0</v>
      </c>
      <c r="AH60" s="95">
        <v>0</v>
      </c>
      <c r="AK60" s="74">
        <v>0</v>
      </c>
      <c r="AL60" s="95">
        <v>0</v>
      </c>
    </row>
    <row r="61" spans="1:40">
      <c r="A61" s="52" t="s">
        <v>171</v>
      </c>
      <c r="B61" s="23" t="s">
        <v>45</v>
      </c>
      <c r="E61" s="74">
        <v>0</v>
      </c>
      <c r="F61" s="119">
        <v>0</v>
      </c>
      <c r="I61" s="74">
        <v>2.2114486838251751E-5</v>
      </c>
      <c r="J61" s="95">
        <v>4482.9501000000018</v>
      </c>
      <c r="M61" s="74">
        <v>3.274297995894514E-5</v>
      </c>
      <c r="N61" s="95">
        <v>8947.9800999999934</v>
      </c>
      <c r="Q61" s="74">
        <v>4.3887387061226618E-5</v>
      </c>
      <c r="R61" s="95">
        <v>13395.240100000001</v>
      </c>
      <c r="U61" s="74">
        <v>5.3254212641379624E-5</v>
      </c>
      <c r="V61" s="95">
        <v>17824.910100000008</v>
      </c>
      <c r="Y61" s="74">
        <v>6.0080949273845071E-5</v>
      </c>
      <c r="Z61" s="95">
        <v>22237.140100000001</v>
      </c>
      <c r="AC61" s="74">
        <v>5.908638799940244E-5</v>
      </c>
      <c r="AD61" s="95">
        <v>26632.070100000001</v>
      </c>
      <c r="AG61" s="74">
        <v>6.4092618326434768E-5</v>
      </c>
      <c r="AH61" s="95">
        <v>31009.880099999998</v>
      </c>
      <c r="AK61" s="74">
        <v>6.8792670279318514E-5</v>
      </c>
      <c r="AL61" s="95">
        <v>35370.740100000003</v>
      </c>
    </row>
    <row r="62" spans="1:40">
      <c r="A62" s="52" t="s">
        <v>172</v>
      </c>
      <c r="B62" s="23" t="s">
        <v>46</v>
      </c>
      <c r="E62" s="74">
        <v>8.738699478561025E-3</v>
      </c>
      <c r="F62" s="119">
        <v>1521020.33</v>
      </c>
      <c r="I62" s="74">
        <v>9.7820602122638753E-3</v>
      </c>
      <c r="J62" s="95">
        <v>1982975.6000000003</v>
      </c>
      <c r="M62" s="74">
        <v>9.5275541765130877E-3</v>
      </c>
      <c r="N62" s="95">
        <v>2603683.7600000002</v>
      </c>
      <c r="Q62" s="74">
        <v>1.0260522802138846E-2</v>
      </c>
      <c r="R62" s="95">
        <v>3131700.83</v>
      </c>
      <c r="U62" s="74">
        <v>1.0762593942532489E-2</v>
      </c>
      <c r="V62" s="95">
        <v>3602386.7399999988</v>
      </c>
      <c r="Y62" s="74">
        <v>1.1258365681719753E-2</v>
      </c>
      <c r="Z62" s="95">
        <v>4166942.3999999985</v>
      </c>
      <c r="AC62" s="74">
        <v>1.014169101945519E-2</v>
      </c>
      <c r="AD62" s="95">
        <v>4571175.1099999994</v>
      </c>
      <c r="AG62" s="74">
        <v>1.0414115321068351E-2</v>
      </c>
      <c r="AH62" s="95">
        <v>5038653.0599999987</v>
      </c>
      <c r="AK62" s="74">
        <v>1.0872845526439804E-2</v>
      </c>
      <c r="AL62" s="95">
        <v>5590429.7900000019</v>
      </c>
    </row>
    <row r="63" spans="1:40" ht="13.5" thickBot="1">
      <c r="A63" s="52" t="s">
        <v>173</v>
      </c>
      <c r="B63" s="23" t="s">
        <v>47</v>
      </c>
      <c r="E63" s="74">
        <v>0.23103583453515572</v>
      </c>
      <c r="F63" s="119">
        <v>40213100.604800016</v>
      </c>
      <c r="I63" s="74">
        <v>0.21128714507436519</v>
      </c>
      <c r="J63" s="95">
        <v>42831187.314800017</v>
      </c>
      <c r="M63" s="74">
        <v>0.25826444279999222</v>
      </c>
      <c r="N63" s="95">
        <v>70578337.634799913</v>
      </c>
      <c r="Q63" s="74">
        <v>0.25425191214148263</v>
      </c>
      <c r="R63" s="95">
        <v>77602373.644799918</v>
      </c>
      <c r="U63" s="74">
        <v>0.24102529594620128</v>
      </c>
      <c r="V63" s="95">
        <v>80674448.442199975</v>
      </c>
      <c r="Y63" s="74">
        <v>0.22695618460287362</v>
      </c>
      <c r="Z63" s="95">
        <v>84000944.302200004</v>
      </c>
      <c r="AC63" s="74">
        <v>0.25616408732875046</v>
      </c>
      <c r="AD63" s="95">
        <v>115461109.77219996</v>
      </c>
      <c r="AG63" s="74">
        <v>0.25406157325747425</v>
      </c>
      <c r="AH63" s="95">
        <v>122922407.14219998</v>
      </c>
      <c r="AK63" s="74">
        <v>0.24831189183338873</v>
      </c>
      <c r="AL63" s="95">
        <v>127673127.87999997</v>
      </c>
    </row>
    <row r="64" spans="1:40" ht="13.5" thickBot="1">
      <c r="A64" s="52"/>
      <c r="B64" s="51" t="s">
        <v>37</v>
      </c>
      <c r="C64" s="51"/>
      <c r="D64" s="51"/>
      <c r="E64" s="109">
        <v>1</v>
      </c>
      <c r="F64" s="129">
        <v>174055685.71520001</v>
      </c>
      <c r="H64" s="51"/>
      <c r="I64" s="109">
        <v>1</v>
      </c>
      <c r="J64" s="22">
        <v>202715538.13520002</v>
      </c>
      <c r="L64" s="51"/>
      <c r="M64" s="109">
        <v>1</v>
      </c>
      <c r="N64" s="22">
        <v>273279344.49519986</v>
      </c>
      <c r="P64" s="51"/>
      <c r="Q64" s="109">
        <v>0.99999999999999978</v>
      </c>
      <c r="R64" s="22">
        <v>305218446.50519997</v>
      </c>
      <c r="T64" s="51"/>
      <c r="U64" s="109">
        <v>1</v>
      </c>
      <c r="V64" s="22">
        <v>334713616.36750001</v>
      </c>
      <c r="X64" s="51"/>
      <c r="Y64" s="109">
        <v>1.0000000000000002</v>
      </c>
      <c r="Z64" s="22">
        <v>370119653.04750025</v>
      </c>
      <c r="AB64" s="51"/>
      <c r="AC64" s="109">
        <v>1</v>
      </c>
      <c r="AD64" s="22">
        <v>450731056.70749986</v>
      </c>
      <c r="AF64" s="51"/>
      <c r="AG64" s="109">
        <v>0.99999999999999989</v>
      </c>
      <c r="AH64" s="22">
        <v>483829197.64740032</v>
      </c>
      <c r="AJ64" s="51"/>
      <c r="AK64" s="108">
        <v>1</v>
      </c>
      <c r="AL64" s="22">
        <v>514164371.8202008</v>
      </c>
    </row>
    <row r="65" spans="1:39">
      <c r="A65" s="52" t="s">
        <v>174</v>
      </c>
      <c r="E65" s="74"/>
      <c r="F65" s="116"/>
      <c r="G65" s="58">
        <v>6.2584877014160156E-7</v>
      </c>
      <c r="I65" s="74"/>
      <c r="K65" s="58">
        <v>6.2584877014160156E-7</v>
      </c>
      <c r="M65" s="74"/>
      <c r="O65" s="58">
        <v>8.9406967163085938E-7</v>
      </c>
      <c r="Q65" s="74"/>
      <c r="S65" s="58">
        <v>8.3446502685546875E-7</v>
      </c>
      <c r="U65" s="74"/>
      <c r="W65" s="58">
        <v>8.3446502685546875E-7</v>
      </c>
      <c r="Y65" s="74"/>
      <c r="AA65" s="58">
        <v>6.5565109252929688E-7</v>
      </c>
      <c r="AC65" s="74"/>
      <c r="AE65" s="58">
        <v>1.0132789611816406E-6</v>
      </c>
      <c r="AG65" s="74"/>
      <c r="AI65" s="58">
        <v>5.3644180297851563E-7</v>
      </c>
      <c r="AK65" s="74"/>
      <c r="AM65" s="58">
        <v>0</v>
      </c>
    </row>
    <row r="66" spans="1:39">
      <c r="A66" s="52" t="s">
        <v>175</v>
      </c>
      <c r="B66" s="78" t="s">
        <v>48</v>
      </c>
      <c r="C66" s="78"/>
      <c r="D66" s="78"/>
      <c r="E66" s="74"/>
      <c r="F66" s="116"/>
      <c r="H66" s="78"/>
      <c r="I66" s="74"/>
      <c r="L66" s="78"/>
      <c r="M66" s="74"/>
      <c r="P66" s="78"/>
      <c r="Q66" s="74"/>
      <c r="T66" s="78"/>
      <c r="U66" s="74"/>
      <c r="X66" s="78"/>
      <c r="Y66" s="74"/>
      <c r="AB66" s="78"/>
      <c r="AC66" s="74"/>
      <c r="AF66" s="78"/>
      <c r="AG66" s="74"/>
      <c r="AJ66" s="78"/>
      <c r="AK66" s="74"/>
    </row>
    <row r="67" spans="1:39">
      <c r="A67" s="79" t="s">
        <v>176</v>
      </c>
      <c r="B67" s="23" t="s">
        <v>49</v>
      </c>
      <c r="E67" s="74">
        <v>0.98670226881420475</v>
      </c>
      <c r="F67" s="119">
        <v>171741139.9952001</v>
      </c>
      <c r="I67" s="74">
        <v>0.98533029033020325</v>
      </c>
      <c r="J67" s="95">
        <v>199741760.04520014</v>
      </c>
      <c r="M67" s="74">
        <v>0.98692546450372953</v>
      </c>
      <c r="N67" s="95">
        <v>269706344.00519949</v>
      </c>
      <c r="Q67" s="74">
        <v>0.98609271599209292</v>
      </c>
      <c r="R67" s="95">
        <v>300973686.8852002</v>
      </c>
      <c r="U67" s="74">
        <v>0.98530179338566737</v>
      </c>
      <c r="V67" s="95">
        <v>329793926.47749954</v>
      </c>
      <c r="Y67" s="74">
        <v>0.98471311984269616</v>
      </c>
      <c r="Z67" s="95">
        <v>364461678.26749849</v>
      </c>
      <c r="AC67" s="74">
        <v>0.98588967379692394</v>
      </c>
      <c r="AD67" s="95">
        <v>444371094.46749973</v>
      </c>
      <c r="AG67" s="74">
        <v>0.98497661553840898</v>
      </c>
      <c r="AH67" s="95">
        <v>476560445.59740096</v>
      </c>
      <c r="AK67" s="74">
        <v>0.98446262038398558</v>
      </c>
      <c r="AL67" s="95">
        <v>506175604.79019958</v>
      </c>
    </row>
    <row r="68" spans="1:39">
      <c r="A68" s="79" t="s">
        <v>177</v>
      </c>
      <c r="B68" s="23" t="s">
        <v>50</v>
      </c>
      <c r="E68" s="74">
        <v>1.3297731185795287E-2</v>
      </c>
      <c r="F68" s="119">
        <v>2314545.7199999997</v>
      </c>
      <c r="I68" s="74">
        <v>1.4669709669796758E-2</v>
      </c>
      <c r="J68" s="95">
        <v>2973778.0899999989</v>
      </c>
      <c r="M68" s="74">
        <v>1.3074535496270431E-2</v>
      </c>
      <c r="N68" s="95">
        <v>3573000.4900000012</v>
      </c>
      <c r="Q68" s="74">
        <v>1.3907284007907026E-2</v>
      </c>
      <c r="R68" s="95">
        <v>4244759.6199999973</v>
      </c>
      <c r="U68" s="74">
        <v>1.4698206614332701E-2</v>
      </c>
      <c r="V68" s="95">
        <v>4919689.8899999997</v>
      </c>
      <c r="Y68" s="74">
        <v>1.5286880157303869E-2</v>
      </c>
      <c r="Z68" s="95">
        <v>5657974.7799999965</v>
      </c>
      <c r="AC68" s="74">
        <v>1.4110326203076068E-2</v>
      </c>
      <c r="AD68" s="95">
        <v>6359962.2399999984</v>
      </c>
      <c r="AG68" s="74">
        <v>1.502338446159099E-2</v>
      </c>
      <c r="AH68" s="95">
        <v>7268752.0499999998</v>
      </c>
      <c r="AK68" s="74">
        <v>1.5537379616014372E-2</v>
      </c>
      <c r="AL68" s="95">
        <v>7988767.030000004</v>
      </c>
    </row>
    <row r="69" spans="1:39" ht="13.5" thickBot="1">
      <c r="A69" s="79" t="s">
        <v>178</v>
      </c>
      <c r="B69" s="23" t="s">
        <v>141</v>
      </c>
      <c r="E69" s="74">
        <v>0</v>
      </c>
      <c r="F69" s="119">
        <v>0</v>
      </c>
      <c r="I69" s="74">
        <v>0</v>
      </c>
      <c r="J69" s="95">
        <v>0</v>
      </c>
      <c r="M69" s="74">
        <v>0</v>
      </c>
      <c r="N69" s="95">
        <v>0</v>
      </c>
      <c r="Q69" s="74">
        <v>0</v>
      </c>
      <c r="R69" s="95">
        <v>0</v>
      </c>
      <c r="U69" s="74">
        <v>0</v>
      </c>
      <c r="V69" s="95">
        <v>0</v>
      </c>
      <c r="Y69" s="74">
        <v>0</v>
      </c>
      <c r="Z69" s="95">
        <v>0</v>
      </c>
      <c r="AC69" s="74">
        <v>0</v>
      </c>
      <c r="AD69" s="95">
        <v>0</v>
      </c>
      <c r="AG69" s="74">
        <v>0</v>
      </c>
      <c r="AH69" s="95">
        <v>0</v>
      </c>
      <c r="AK69" s="74">
        <v>0</v>
      </c>
      <c r="AL69" s="95">
        <v>0</v>
      </c>
    </row>
    <row r="70" spans="1:39" ht="13.5" thickBot="1">
      <c r="A70" s="80"/>
      <c r="B70" s="51" t="s">
        <v>37</v>
      </c>
      <c r="C70" s="51"/>
      <c r="D70" s="51"/>
      <c r="E70" s="109">
        <v>1</v>
      </c>
      <c r="F70" s="129">
        <v>174055685.7152001</v>
      </c>
      <c r="G70" s="81">
        <v>0</v>
      </c>
      <c r="H70" s="51"/>
      <c r="I70" s="109">
        <v>1</v>
      </c>
      <c r="J70" s="22">
        <v>202715538.13520014</v>
      </c>
      <c r="K70" s="81">
        <v>0</v>
      </c>
      <c r="L70" s="51"/>
      <c r="M70" s="109">
        <v>1</v>
      </c>
      <c r="N70" s="22">
        <v>273279344.4951995</v>
      </c>
      <c r="O70" s="81">
        <v>0</v>
      </c>
      <c r="P70" s="51"/>
      <c r="Q70" s="109">
        <v>0.99999999999999989</v>
      </c>
      <c r="R70" s="22">
        <v>305218446.50520021</v>
      </c>
      <c r="S70" s="81">
        <v>0</v>
      </c>
      <c r="T70" s="51"/>
      <c r="U70" s="109">
        <v>1</v>
      </c>
      <c r="V70" s="22">
        <v>334713616.36749953</v>
      </c>
      <c r="W70" s="81">
        <v>4.76837158203125E-7</v>
      </c>
      <c r="X70" s="51"/>
      <c r="Y70" s="109">
        <v>1</v>
      </c>
      <c r="Z70" s="22">
        <v>370119653.04749846</v>
      </c>
      <c r="AA70" s="81">
        <v>1.7881393432617188E-6</v>
      </c>
      <c r="AB70" s="51"/>
      <c r="AC70" s="109">
        <v>1</v>
      </c>
      <c r="AD70" s="22">
        <v>450731056.70749974</v>
      </c>
      <c r="AE70" s="81">
        <v>0</v>
      </c>
      <c r="AF70" s="51"/>
      <c r="AG70" s="109">
        <v>1</v>
      </c>
      <c r="AH70" s="22">
        <v>483829197.64740098</v>
      </c>
      <c r="AI70" s="81">
        <v>-6.5565109252929688E-7</v>
      </c>
      <c r="AJ70" s="51"/>
      <c r="AK70" s="108">
        <v>1</v>
      </c>
      <c r="AL70" s="22">
        <v>514164371.82019961</v>
      </c>
      <c r="AM70" s="81">
        <v>1.1920928955078125E-6</v>
      </c>
    </row>
    <row r="71" spans="1:39">
      <c r="A71" s="80" t="s">
        <v>179</v>
      </c>
      <c r="E71" s="74"/>
      <c r="F71" s="127"/>
      <c r="I71" s="74"/>
      <c r="J71" s="103"/>
      <c r="M71" s="74"/>
      <c r="N71" s="103"/>
      <c r="Q71" s="74"/>
      <c r="R71" s="103"/>
      <c r="U71" s="74"/>
      <c r="V71" s="103"/>
      <c r="Y71" s="74"/>
      <c r="Z71" s="103"/>
      <c r="AC71" s="74"/>
      <c r="AD71" s="103"/>
      <c r="AG71" s="74"/>
      <c r="AH71" s="103"/>
      <c r="AK71" s="74"/>
      <c r="AL71" s="103"/>
    </row>
    <row r="72" spans="1:39">
      <c r="A72" s="80" t="s">
        <v>180</v>
      </c>
      <c r="B72" s="78" t="s">
        <v>51</v>
      </c>
      <c r="C72" s="78"/>
      <c r="D72" s="78"/>
      <c r="E72" s="74"/>
      <c r="F72" s="127"/>
      <c r="H72" s="78"/>
      <c r="I72" s="74"/>
      <c r="J72" s="103"/>
      <c r="L72" s="78"/>
      <c r="M72" s="74"/>
      <c r="N72" s="103"/>
      <c r="P72" s="78"/>
      <c r="Q72" s="74"/>
      <c r="R72" s="103"/>
      <c r="T72" s="78"/>
      <c r="U72" s="74"/>
      <c r="V72" s="103"/>
      <c r="X72" s="78"/>
      <c r="Y72" s="74"/>
      <c r="Z72" s="103"/>
      <c r="AB72" s="78"/>
      <c r="AC72" s="74"/>
      <c r="AD72" s="103"/>
      <c r="AF72" s="78"/>
      <c r="AG72" s="74"/>
      <c r="AH72" s="103"/>
      <c r="AJ72" s="78"/>
      <c r="AK72" s="74"/>
      <c r="AL72" s="103"/>
    </row>
    <row r="73" spans="1:39">
      <c r="A73" s="82" t="s">
        <v>181</v>
      </c>
      <c r="B73" s="83" t="s">
        <v>181</v>
      </c>
      <c r="E73" s="74">
        <v>6.6589729502802675E-2</v>
      </c>
      <c r="F73" s="119">
        <v>11590321.030200001</v>
      </c>
      <c r="I73" s="74">
        <v>7.1630483749674637E-2</v>
      </c>
      <c r="J73" s="95">
        <v>14520612.060199991</v>
      </c>
      <c r="M73" s="74">
        <v>6.5712771279409332E-2</v>
      </c>
      <c r="N73" s="95">
        <v>17957943.060199991</v>
      </c>
      <c r="Q73" s="74">
        <v>6.9416324939715071E-2</v>
      </c>
      <c r="R73" s="95">
        <v>21187142.860200018</v>
      </c>
      <c r="U73" s="74">
        <v>7.3719439376222051E-2</v>
      </c>
      <c r="V73" s="95">
        <v>24674900.150199972</v>
      </c>
      <c r="Y73" s="74">
        <v>7.6951561328046467E-2</v>
      </c>
      <c r="Z73" s="95">
        <v>28481285.180199977</v>
      </c>
      <c r="AC73" s="74">
        <v>7.1939165002429001E-2</v>
      </c>
      <c r="AD73" s="95">
        <v>32425215.860200014</v>
      </c>
      <c r="AG73" s="74">
        <v>7.403446059967754E-2</v>
      </c>
      <c r="AH73" s="95">
        <v>35820033.670200042</v>
      </c>
      <c r="AK73" s="74">
        <v>7.5803604968236696E-2</v>
      </c>
      <c r="AL73" s="95">
        <v>38975512.930200018</v>
      </c>
    </row>
    <row r="74" spans="1:39">
      <c r="A74" s="84" t="s">
        <v>234</v>
      </c>
      <c r="B74" s="83" t="s">
        <v>234</v>
      </c>
      <c r="E74" s="74">
        <v>5.4280344886055869E-2</v>
      </c>
      <c r="F74" s="119">
        <v>9447802.6500000022</v>
      </c>
      <c r="I74" s="74">
        <v>5.126975033886317E-2</v>
      </c>
      <c r="J74" s="95">
        <v>10393175.029999999</v>
      </c>
      <c r="M74" s="74">
        <v>5.5511420257620125E-2</v>
      </c>
      <c r="N74" s="95">
        <v>15170124.539999995</v>
      </c>
      <c r="Q74" s="74">
        <v>5.6924098162933222E-2</v>
      </c>
      <c r="R74" s="95">
        <v>17374284.809999999</v>
      </c>
      <c r="U74" s="74">
        <v>5.585142849245367E-2</v>
      </c>
      <c r="V74" s="95">
        <v>18694233.610000003</v>
      </c>
      <c r="Y74" s="74">
        <v>5.528129036523801E-2</v>
      </c>
      <c r="Z74" s="95">
        <v>20460692.009999998</v>
      </c>
      <c r="AC74" s="74">
        <v>5.6448864686311842E-2</v>
      </c>
      <c r="AD74" s="95">
        <v>25443256.430000007</v>
      </c>
      <c r="AG74" s="74">
        <v>5.8144372862965796E-2</v>
      </c>
      <c r="AH74" s="95">
        <v>28131945.270000007</v>
      </c>
      <c r="AK74" s="74">
        <v>6.0249801849033842E-2</v>
      </c>
      <c r="AL74" s="95">
        <v>30978301.520000014</v>
      </c>
    </row>
    <row r="75" spans="1:39">
      <c r="A75" s="84" t="s">
        <v>182</v>
      </c>
      <c r="B75" s="83" t="s">
        <v>182</v>
      </c>
      <c r="E75" s="74">
        <v>2.6348226322833119E-3</v>
      </c>
      <c r="F75" s="119">
        <v>458605.86000000004</v>
      </c>
      <c r="I75" s="74">
        <v>3.6245121950640308E-3</v>
      </c>
      <c r="J75" s="95">
        <v>734744.94010000001</v>
      </c>
      <c r="M75" s="74">
        <v>4.08691506547293E-3</v>
      </c>
      <c r="N75" s="95">
        <v>1116869.4700999998</v>
      </c>
      <c r="Q75" s="74">
        <v>4.236781278807695E-3</v>
      </c>
      <c r="R75" s="95">
        <v>1293143.8001000001</v>
      </c>
      <c r="U75" s="74">
        <v>4.4934349143676972E-3</v>
      </c>
      <c r="V75" s="95">
        <v>1504013.8501000002</v>
      </c>
      <c r="Y75" s="74">
        <v>4.7481906881460872E-3</v>
      </c>
      <c r="Z75" s="95">
        <v>1757398.6901000002</v>
      </c>
      <c r="AC75" s="74">
        <v>4.6895059451642811E-3</v>
      </c>
      <c r="AD75" s="95">
        <v>2113705.9700999991</v>
      </c>
      <c r="AG75" s="74">
        <v>5.0307973597613648E-3</v>
      </c>
      <c r="AH75" s="95">
        <v>2434046.6501000002</v>
      </c>
      <c r="AK75" s="74">
        <v>5.2441550949059107E-3</v>
      </c>
      <c r="AL75" s="95">
        <v>2696357.7100999993</v>
      </c>
    </row>
    <row r="76" spans="1:39">
      <c r="A76" s="82" t="s">
        <v>235</v>
      </c>
      <c r="B76" s="83" t="s">
        <v>235</v>
      </c>
      <c r="E76" s="74">
        <v>6.3471301294211246E-2</v>
      </c>
      <c r="F76" s="119">
        <v>11047540.869999999</v>
      </c>
      <c r="I76" s="74">
        <v>5.8712935522791596E-2</v>
      </c>
      <c r="J76" s="95">
        <v>11902024.319999998</v>
      </c>
      <c r="M76" s="74">
        <v>5.4640072844079408E-2</v>
      </c>
      <c r="N76" s="95">
        <v>14932003.290000001</v>
      </c>
      <c r="Q76" s="74">
        <v>5.4854919523072629E-2</v>
      </c>
      <c r="R76" s="95">
        <v>16742733.320000006</v>
      </c>
      <c r="U76" s="74">
        <v>5.1878561226307005E-2</v>
      </c>
      <c r="V76" s="95">
        <v>17364460.839999989</v>
      </c>
      <c r="Y76" s="74">
        <v>4.9137598666412777E-2</v>
      </c>
      <c r="Z76" s="95">
        <v>18186790.969999995</v>
      </c>
      <c r="AC76" s="74">
        <v>4.9308043453554627E-2</v>
      </c>
      <c r="AD76" s="95">
        <v>22224666.529999994</v>
      </c>
      <c r="AG76" s="74">
        <v>4.9950530202628574E-2</v>
      </c>
      <c r="AH76" s="95">
        <v>24167524.95000001</v>
      </c>
      <c r="AK76" s="74">
        <v>4.9325547626370182E-2</v>
      </c>
      <c r="AL76" s="95">
        <v>25361439.209999986</v>
      </c>
    </row>
    <row r="77" spans="1:39">
      <c r="A77" s="82" t="s">
        <v>183</v>
      </c>
      <c r="B77" s="83" t="s">
        <v>183</v>
      </c>
      <c r="E77" s="74">
        <v>2.9108248743393714E-2</v>
      </c>
      <c r="F77" s="119">
        <v>5066456.1950000012</v>
      </c>
      <c r="I77" s="74">
        <v>3.3476658510379974E-2</v>
      </c>
      <c r="J77" s="95">
        <v>6786238.844899999</v>
      </c>
      <c r="M77" s="74">
        <v>3.0750903330886772E-2</v>
      </c>
      <c r="N77" s="95">
        <v>8403586.7049000002</v>
      </c>
      <c r="Q77" s="74">
        <v>3.2786808987082319E-2</v>
      </c>
      <c r="R77" s="95">
        <v>10007138.904900001</v>
      </c>
      <c r="U77" s="74">
        <v>3.5497813276453467E-2</v>
      </c>
      <c r="V77" s="95">
        <v>11881601.454899998</v>
      </c>
      <c r="Y77" s="74">
        <v>3.7429679944939537E-2</v>
      </c>
      <c r="Z77" s="95">
        <v>13853460.15489999</v>
      </c>
      <c r="AC77" s="74">
        <v>3.4622819667443461E-2</v>
      </c>
      <c r="AD77" s="95">
        <v>15605580.094899997</v>
      </c>
      <c r="AG77" s="74">
        <v>3.5784086882283295E-2</v>
      </c>
      <c r="AH77" s="95">
        <v>17313386.044799984</v>
      </c>
      <c r="AK77" s="74">
        <v>3.6818676355933874E-2</v>
      </c>
      <c r="AL77" s="95">
        <v>18930851.599799994</v>
      </c>
    </row>
    <row r="78" spans="1:39">
      <c r="A78" s="82" t="s">
        <v>232</v>
      </c>
      <c r="B78" s="83" t="s">
        <v>232</v>
      </c>
      <c r="E78" s="74">
        <v>6.1024544853879653E-4</v>
      </c>
      <c r="F78" s="119">
        <v>106216.69000000002</v>
      </c>
      <c r="I78" s="74">
        <v>5.5632800049488303E-4</v>
      </c>
      <c r="J78" s="95">
        <v>112776.33000000002</v>
      </c>
      <c r="M78" s="74">
        <v>4.3642800819911515E-4</v>
      </c>
      <c r="N78" s="95">
        <v>119266.75999999998</v>
      </c>
      <c r="Q78" s="74">
        <v>4.1179919313251114E-4</v>
      </c>
      <c r="R78" s="95">
        <v>125688.70999999996</v>
      </c>
      <c r="U78" s="74">
        <v>4.8901646660315856E-4</v>
      </c>
      <c r="V78" s="95">
        <v>163680.47000000006</v>
      </c>
      <c r="Y78" s="74">
        <v>4.5922343923246602E-4</v>
      </c>
      <c r="Z78" s="95">
        <v>169967.62000000002</v>
      </c>
      <c r="AC78" s="74">
        <v>3.9089483047168163E-4</v>
      </c>
      <c r="AD78" s="95">
        <v>176188.44000000006</v>
      </c>
      <c r="AG78" s="74">
        <v>5.2602842333107299E-4</v>
      </c>
      <c r="AH78" s="95">
        <v>254507.91</v>
      </c>
      <c r="AK78" s="74">
        <v>5.8074115276197556E-4</v>
      </c>
      <c r="AL78" s="95">
        <v>298596.41000000003</v>
      </c>
    </row>
    <row r="79" spans="1:39">
      <c r="A79" s="84" t="s">
        <v>90</v>
      </c>
      <c r="B79" s="83" t="s">
        <v>90</v>
      </c>
      <c r="E79" s="74">
        <v>2.7281457457642381E-2</v>
      </c>
      <c r="F79" s="119">
        <v>4748492.7851000009</v>
      </c>
      <c r="I79" s="74">
        <v>2.800667771857478E-2</v>
      </c>
      <c r="J79" s="95">
        <v>5677388.7451000018</v>
      </c>
      <c r="M79" s="74">
        <v>2.6796921584494753E-2</v>
      </c>
      <c r="N79" s="95">
        <v>7323045.1651000036</v>
      </c>
      <c r="Q79" s="74">
        <v>2.904486729621358E-2</v>
      </c>
      <c r="R79" s="95">
        <v>8865029.2751000039</v>
      </c>
      <c r="U79" s="74">
        <v>3.0193853568549648E-2</v>
      </c>
      <c r="V79" s="95">
        <v>10106293.920000002</v>
      </c>
      <c r="Y79" s="74">
        <v>3.1409816593846271E-2</v>
      </c>
      <c r="Z79" s="95">
        <v>11625390.419999991</v>
      </c>
      <c r="AC79" s="74">
        <v>3.0609479033421212E-2</v>
      </c>
      <c r="AD79" s="95">
        <v>13796642.830000002</v>
      </c>
      <c r="AG79" s="74">
        <v>3.1170854556385894E-2</v>
      </c>
      <c r="AH79" s="95">
        <v>15081369.549999993</v>
      </c>
      <c r="AK79" s="74">
        <v>3.1258512726393795E-2</v>
      </c>
      <c r="AL79" s="95">
        <v>16072013.559999997</v>
      </c>
    </row>
    <row r="80" spans="1:39">
      <c r="A80" s="84" t="s">
        <v>236</v>
      </c>
      <c r="B80" s="83" t="s">
        <v>236</v>
      </c>
      <c r="E80" s="74">
        <v>0.32930824762821626</v>
      </c>
      <c r="F80" s="119">
        <v>57317972.852600053</v>
      </c>
      <c r="I80" s="74">
        <v>0.32189343817877464</v>
      </c>
      <c r="J80" s="95">
        <v>65252801.542600028</v>
      </c>
      <c r="M80" s="74">
        <v>0.35272832072492444</v>
      </c>
      <c r="N80" s="95">
        <v>96393364.27260004</v>
      </c>
      <c r="Q80" s="74">
        <v>0.34610974943416539</v>
      </c>
      <c r="R80" s="95">
        <v>105639080.04260005</v>
      </c>
      <c r="U80" s="74">
        <v>0.3444837669926229</v>
      </c>
      <c r="V80" s="95">
        <v>115303407.43000008</v>
      </c>
      <c r="Y80" s="74">
        <v>0.3376760560562842</v>
      </c>
      <c r="Z80" s="95">
        <v>124980544.71000007</v>
      </c>
      <c r="AC80" s="74">
        <v>0.35391315709474097</v>
      </c>
      <c r="AD80" s="95">
        <v>159519651.27999997</v>
      </c>
      <c r="AG80" s="74">
        <v>0.34590669675120905</v>
      </c>
      <c r="AH80" s="95">
        <v>167359759.55000004</v>
      </c>
      <c r="AK80" s="74">
        <v>0.34566950358853599</v>
      </c>
      <c r="AL80" s="95">
        <v>177730943.17000002</v>
      </c>
    </row>
    <row r="81" spans="1:38">
      <c r="A81" s="84" t="s">
        <v>237</v>
      </c>
      <c r="B81" s="83" t="s">
        <v>237</v>
      </c>
      <c r="E81" s="74">
        <v>2.3664744320617708E-3</v>
      </c>
      <c r="F81" s="119">
        <v>411898.32999999996</v>
      </c>
      <c r="I81" s="74">
        <v>2.7409101695471854E-3</v>
      </c>
      <c r="J81" s="95">
        <v>555625.07999999996</v>
      </c>
      <c r="M81" s="74">
        <v>2.4670592329082588E-3</v>
      </c>
      <c r="N81" s="95">
        <v>674196.33</v>
      </c>
      <c r="Q81" s="74">
        <v>2.9306860389408346E-3</v>
      </c>
      <c r="R81" s="95">
        <v>894499.44000000018</v>
      </c>
      <c r="U81" s="74">
        <v>3.0870892293353687E-3</v>
      </c>
      <c r="V81" s="95">
        <v>1033290.8000000003</v>
      </c>
      <c r="Y81" s="74">
        <v>3.2253005215229637E-3</v>
      </c>
      <c r="Z81" s="95">
        <v>1193747.1100000001</v>
      </c>
      <c r="AC81" s="74">
        <v>3.1573582712396222E-3</v>
      </c>
      <c r="AD81" s="95">
        <v>1423119.4299999997</v>
      </c>
      <c r="AG81" s="74">
        <v>3.4117456491391434E-3</v>
      </c>
      <c r="AH81" s="95">
        <v>1650702.1600000001</v>
      </c>
      <c r="AK81" s="74">
        <v>3.4945792989101252E-3</v>
      </c>
      <c r="AL81" s="95">
        <v>1796788.1699999997</v>
      </c>
    </row>
    <row r="82" spans="1:38">
      <c r="A82" s="84" t="s">
        <v>247</v>
      </c>
      <c r="B82" s="83" t="s">
        <v>247</v>
      </c>
      <c r="E82" s="74">
        <v>1.01580077245681E-4</v>
      </c>
      <c r="F82" s="119">
        <v>17680.589999999989</v>
      </c>
      <c r="I82" s="74">
        <v>1.0848462926079637E-4</v>
      </c>
      <c r="J82" s="95">
        <v>21991.52</v>
      </c>
      <c r="M82" s="74">
        <v>1.7775562251047921E-4</v>
      </c>
      <c r="N82" s="95">
        <v>48576.939999999981</v>
      </c>
      <c r="Q82" s="74">
        <v>1.8500169516798168E-4</v>
      </c>
      <c r="R82" s="95">
        <v>56465.929999999971</v>
      </c>
      <c r="U82" s="74">
        <v>1.9209571064896511E-4</v>
      </c>
      <c r="V82" s="95">
        <v>64297.050000000017</v>
      </c>
      <c r="Y82" s="74">
        <v>1.9472294812388866E-4</v>
      </c>
      <c r="Z82" s="95">
        <v>72070.790000000008</v>
      </c>
      <c r="AC82" s="74">
        <v>1.7434807038601034E-4</v>
      </c>
      <c r="AD82" s="95">
        <v>78584.09</v>
      </c>
      <c r="AG82" s="74">
        <v>1.8074153115440835E-4</v>
      </c>
      <c r="AH82" s="95">
        <v>87448.02999999997</v>
      </c>
      <c r="AK82" s="74">
        <v>1.8254742091080165E-4</v>
      </c>
      <c r="AL82" s="95">
        <v>93859.37999999999</v>
      </c>
    </row>
    <row r="83" spans="1:38">
      <c r="A83" s="84" t="s">
        <v>273</v>
      </c>
      <c r="B83" s="83" t="s">
        <v>248</v>
      </c>
      <c r="E83" s="74">
        <v>2.824077409365972E-3</v>
      </c>
      <c r="F83" s="119">
        <v>491546.72999999981</v>
      </c>
      <c r="I83" s="74">
        <v>3.1751907915944467E-3</v>
      </c>
      <c r="J83" s="95">
        <v>643660.50999999989</v>
      </c>
      <c r="M83" s="74">
        <v>2.6722629233064E-3</v>
      </c>
      <c r="N83" s="95">
        <v>730274.26</v>
      </c>
      <c r="Q83" s="74">
        <v>2.6599974847397287E-3</v>
      </c>
      <c r="R83" s="95">
        <v>811880.29999999993</v>
      </c>
      <c r="U83" s="74">
        <v>2.6659712851964021E-3</v>
      </c>
      <c r="V83" s="95">
        <v>892336.88999999978</v>
      </c>
      <c r="Y83" s="74">
        <v>2.8085130887837381E-3</v>
      </c>
      <c r="Z83" s="95">
        <v>1039485.8899999998</v>
      </c>
      <c r="AC83" s="74">
        <v>2.4718249905797134E-3</v>
      </c>
      <c r="AD83" s="95">
        <v>1114128.29</v>
      </c>
      <c r="AG83" s="74">
        <v>2.4694753971229674E-3</v>
      </c>
      <c r="AH83" s="95">
        <v>1194804.3</v>
      </c>
      <c r="AK83" s="74">
        <v>2.464910891264925E-3</v>
      </c>
      <c r="AL83" s="95">
        <v>1267369.3599999996</v>
      </c>
    </row>
    <row r="84" spans="1:38">
      <c r="A84" s="84" t="s">
        <v>248</v>
      </c>
      <c r="B84" s="83" t="s">
        <v>253</v>
      </c>
      <c r="E84" s="74">
        <v>6.1818549367045233E-4</v>
      </c>
      <c r="F84" s="119">
        <v>107598.7</v>
      </c>
      <c r="I84" s="74">
        <v>6.4850455574018309E-4</v>
      </c>
      <c r="J84" s="95">
        <v>131461.95000000001</v>
      </c>
      <c r="M84" s="74">
        <v>5.6708903589572899E-4</v>
      </c>
      <c r="N84" s="95">
        <v>154973.7199999998</v>
      </c>
      <c r="Q84" s="74">
        <v>5.8364490101998087E-4</v>
      </c>
      <c r="R84" s="95">
        <v>178139.18999999989</v>
      </c>
      <c r="U84" s="74">
        <v>6.0040419682045828E-4</v>
      </c>
      <c r="V84" s="95">
        <v>200963.4599999999</v>
      </c>
      <c r="Y84" s="74">
        <v>6.0372789761402648E-4</v>
      </c>
      <c r="Z84" s="95">
        <v>223451.56000000011</v>
      </c>
      <c r="AC84" s="74">
        <v>5.4491130873945254E-4</v>
      </c>
      <c r="AD84" s="95">
        <v>245608.4500000001</v>
      </c>
      <c r="AG84" s="74">
        <v>5.5275498316432982E-4</v>
      </c>
      <c r="AH84" s="95">
        <v>267438.99999999988</v>
      </c>
      <c r="AK84" s="74">
        <v>5.619759474525456E-4</v>
      </c>
      <c r="AL84" s="95">
        <v>288948.00999999989</v>
      </c>
    </row>
    <row r="85" spans="1:38">
      <c r="A85" s="84" t="s">
        <v>253</v>
      </c>
      <c r="B85" s="83" t="s">
        <v>89</v>
      </c>
      <c r="E85" s="74">
        <v>5.0747054218342288E-2</v>
      </c>
      <c r="F85" s="119">
        <v>8832813.3199999984</v>
      </c>
      <c r="I85" s="74">
        <v>5.1235083879327577E-2</v>
      </c>
      <c r="J85" s="95">
        <v>10386147.6</v>
      </c>
      <c r="M85" s="74">
        <v>5.3454235946678322E-2</v>
      </c>
      <c r="N85" s="95">
        <v>14607938.56000001</v>
      </c>
      <c r="Q85" s="74">
        <v>5.261988675290101E-2</v>
      </c>
      <c r="R85" s="95">
        <v>16060560.090000009</v>
      </c>
      <c r="U85" s="74">
        <v>5.3273756662537142E-2</v>
      </c>
      <c r="V85" s="95">
        <v>17831451.750000011</v>
      </c>
      <c r="Y85" s="74">
        <v>5.1683004597286454E-2</v>
      </c>
      <c r="Z85" s="95">
        <v>19128895.730000012</v>
      </c>
      <c r="AC85" s="74">
        <v>5.3341575185937129E-2</v>
      </c>
      <c r="AD85" s="95">
        <v>24042704.549999993</v>
      </c>
      <c r="AG85" s="74">
        <v>5.2098338365205173E-2</v>
      </c>
      <c r="AH85" s="95">
        <v>25206697.249999981</v>
      </c>
      <c r="AK85" s="74">
        <v>5.0704324723449753E-2</v>
      </c>
      <c r="AL85" s="95">
        <v>26070357.269999985</v>
      </c>
    </row>
    <row r="86" spans="1:38">
      <c r="A86" s="84" t="s">
        <v>89</v>
      </c>
      <c r="B86" s="83" t="s">
        <v>238</v>
      </c>
      <c r="E86" s="74">
        <v>1.9018143454482539E-3</v>
      </c>
      <c r="F86" s="119">
        <v>331021.60000000003</v>
      </c>
      <c r="I86" s="74">
        <v>2.0615050718079861E-3</v>
      </c>
      <c r="J86" s="95">
        <v>417899.11</v>
      </c>
      <c r="M86" s="74">
        <v>1.9170052203092926E-3</v>
      </c>
      <c r="N86" s="95">
        <v>523877.93</v>
      </c>
      <c r="Q86" s="74">
        <v>1.716403238396911E-3</v>
      </c>
      <c r="R86" s="95">
        <v>523877.93</v>
      </c>
      <c r="U86" s="74">
        <v>1.6032861041744781E-3</v>
      </c>
      <c r="V86" s="95">
        <v>536641.69000000006</v>
      </c>
      <c r="Y86" s="74">
        <v>1.678191241361306E-3</v>
      </c>
      <c r="Z86" s="95">
        <v>621131.55999999994</v>
      </c>
      <c r="AC86" s="74">
        <v>1.602179502063107E-3</v>
      </c>
      <c r="AD86" s="95">
        <v>722152.06</v>
      </c>
      <c r="AG86" s="74">
        <v>1.492576437121685E-3</v>
      </c>
      <c r="AH86" s="95">
        <v>722152.06</v>
      </c>
      <c r="AK86" s="74">
        <v>1.4294421595143383E-3</v>
      </c>
      <c r="AL86" s="95">
        <v>734968.23</v>
      </c>
    </row>
    <row r="87" spans="1:38">
      <c r="A87" s="82" t="s">
        <v>238</v>
      </c>
      <c r="B87" s="83" t="s">
        <v>92</v>
      </c>
      <c r="E87" s="74">
        <v>3.8669147591150646E-3</v>
      </c>
      <c r="F87" s="119">
        <v>673058.49999999988</v>
      </c>
      <c r="I87" s="74">
        <v>3.9132667742071466E-3</v>
      </c>
      <c r="J87" s="95">
        <v>793279.98</v>
      </c>
      <c r="M87" s="74">
        <v>3.7973973185457034E-3</v>
      </c>
      <c r="N87" s="95">
        <v>1037750.2500000001</v>
      </c>
      <c r="Q87" s="74">
        <v>3.7947201201689713E-3</v>
      </c>
      <c r="R87" s="95">
        <v>1158218.58</v>
      </c>
      <c r="U87" s="74">
        <v>3.5667360143760156E-3</v>
      </c>
      <c r="V87" s="95">
        <v>1193835.1100000001</v>
      </c>
      <c r="Y87" s="74">
        <v>3.5586759826313876E-3</v>
      </c>
      <c r="Z87" s="95">
        <v>1317135.9200000004</v>
      </c>
      <c r="AC87" s="74">
        <v>4.1246253443912428E-3</v>
      </c>
      <c r="AD87" s="95">
        <v>1859096.74</v>
      </c>
      <c r="AG87" s="74">
        <v>4.2085266244802485E-3</v>
      </c>
      <c r="AH87" s="95">
        <v>2036208.0599999998</v>
      </c>
      <c r="AK87" s="74">
        <v>4.0337410246022781E-3</v>
      </c>
      <c r="AL87" s="95">
        <v>2074005.9200000004</v>
      </c>
    </row>
    <row r="88" spans="1:38">
      <c r="A88" s="82" t="s">
        <v>260</v>
      </c>
      <c r="B88" s="83" t="s">
        <v>239</v>
      </c>
      <c r="E88" s="74">
        <v>1.1648569776212382E-3</v>
      </c>
      <c r="F88" s="119">
        <v>202749.97999999998</v>
      </c>
      <c r="I88" s="74">
        <v>1.4238780246213375E-3</v>
      </c>
      <c r="J88" s="95">
        <v>288642.19999999995</v>
      </c>
      <c r="M88" s="74">
        <v>1.6486862950884811E-3</v>
      </c>
      <c r="N88" s="95">
        <v>450551.91000000003</v>
      </c>
      <c r="Q88" s="74">
        <v>1.6274925244124678E-3</v>
      </c>
      <c r="R88" s="95">
        <v>496740.74000000005</v>
      </c>
      <c r="U88" s="74">
        <v>1.6530332288379622E-3</v>
      </c>
      <c r="V88" s="95">
        <v>553292.72999999975</v>
      </c>
      <c r="Y88" s="74">
        <v>1.9377882100952771E-3</v>
      </c>
      <c r="Z88" s="95">
        <v>717213.5</v>
      </c>
      <c r="AC88" s="74">
        <v>1.8241460351234749E-3</v>
      </c>
      <c r="AD88" s="95">
        <v>822199.2699999999</v>
      </c>
      <c r="AG88" s="74">
        <v>1.8433798421772295E-3</v>
      </c>
      <c r="AH88" s="95">
        <v>891880.99</v>
      </c>
      <c r="AK88" s="74">
        <v>1.8532096586676896E-3</v>
      </c>
      <c r="AL88" s="95">
        <v>952854.38</v>
      </c>
    </row>
    <row r="89" spans="1:38">
      <c r="A89" s="82" t="s">
        <v>91</v>
      </c>
      <c r="B89" s="83" t="s">
        <v>240</v>
      </c>
      <c r="E89" s="74">
        <v>2.0600368757657164E-2</v>
      </c>
      <c r="F89" s="119">
        <v>3585611.3100999999</v>
      </c>
      <c r="I89" s="74">
        <v>2.2935261514088541E-2</v>
      </c>
      <c r="J89" s="95">
        <v>4649333.8801000006</v>
      </c>
      <c r="M89" s="74">
        <v>2.3274071451864584E-2</v>
      </c>
      <c r="N89" s="95">
        <v>6360322.9901000019</v>
      </c>
      <c r="Q89" s="74">
        <v>2.1863808582048803E-2</v>
      </c>
      <c r="R89" s="95">
        <v>6673237.6901000002</v>
      </c>
      <c r="U89" s="74">
        <v>2.1365160902950237E-2</v>
      </c>
      <c r="V89" s="95">
        <v>7151210.2700999985</v>
      </c>
      <c r="Y89" s="74">
        <v>2.1709893257326644E-2</v>
      </c>
      <c r="Z89" s="95">
        <v>8035258.1600999972</v>
      </c>
      <c r="AC89" s="74">
        <v>2.1531066088480866E-2</v>
      </c>
      <c r="AD89" s="95">
        <v>9704720.170099996</v>
      </c>
      <c r="AG89" s="74">
        <v>2.0982464430553883E-2</v>
      </c>
      <c r="AH89" s="95">
        <v>10151928.930099998</v>
      </c>
      <c r="AK89" s="74">
        <v>2.1212155563190095E-2</v>
      </c>
      <c r="AL89" s="95">
        <v>10906534.640099999</v>
      </c>
    </row>
    <row r="90" spans="1:38">
      <c r="A90" s="84" t="s">
        <v>92</v>
      </c>
      <c r="B90" s="83" t="s">
        <v>249</v>
      </c>
      <c r="E90" s="74">
        <v>2.0304318043265004E-3</v>
      </c>
      <c r="F90" s="119">
        <v>353408.19999999978</v>
      </c>
      <c r="I90" s="74">
        <v>1.9553270244910379E-3</v>
      </c>
      <c r="J90" s="95">
        <v>396375.1700000001</v>
      </c>
      <c r="M90" s="74">
        <v>1.6051585267458977E-3</v>
      </c>
      <c r="N90" s="95">
        <v>438656.66999999993</v>
      </c>
      <c r="Q90" s="74">
        <v>1.5735079104788551E-3</v>
      </c>
      <c r="R90" s="95">
        <v>480263.63999999978</v>
      </c>
      <c r="U90" s="74">
        <v>1.597511675213459E-3</v>
      </c>
      <c r="V90" s="95">
        <v>534708.91000000015</v>
      </c>
      <c r="Y90" s="74">
        <v>1.517068535476929E-3</v>
      </c>
      <c r="Z90" s="95">
        <v>561496.87999999989</v>
      </c>
      <c r="AC90" s="74">
        <v>1.3337092065304702E-3</v>
      </c>
      <c r="AD90" s="95">
        <v>601144.15999999992</v>
      </c>
      <c r="AG90" s="74">
        <v>1.3231093598996234E-3</v>
      </c>
      <c r="AH90" s="95">
        <v>640158.93999999994</v>
      </c>
      <c r="AK90" s="74">
        <v>1.3197167038195424E-3</v>
      </c>
      <c r="AL90" s="95">
        <v>678551.31</v>
      </c>
    </row>
    <row r="91" spans="1:38">
      <c r="A91" s="84" t="s">
        <v>239</v>
      </c>
      <c r="B91" s="83" t="s">
        <v>93</v>
      </c>
      <c r="E91" s="74">
        <v>1.3302480298107279E-2</v>
      </c>
      <c r="F91" s="119">
        <v>2315372.33</v>
      </c>
      <c r="I91" s="74">
        <v>1.3097534626226896E-2</v>
      </c>
      <c r="J91" s="95">
        <v>2655073.7800000007</v>
      </c>
      <c r="M91" s="74">
        <v>1.3418974261570692E-2</v>
      </c>
      <c r="N91" s="95">
        <v>3667128.4899999998</v>
      </c>
      <c r="Q91" s="74">
        <v>1.2265072550050543E-2</v>
      </c>
      <c r="R91" s="95">
        <v>3743526.3900000015</v>
      </c>
      <c r="U91" s="74">
        <v>1.2161132475503425E-2</v>
      </c>
      <c r="V91" s="95">
        <v>4070496.6300000004</v>
      </c>
      <c r="Y91" s="74">
        <v>1.1673902248701962E-2</v>
      </c>
      <c r="Z91" s="95">
        <v>4320740.6500000004</v>
      </c>
      <c r="AC91" s="74">
        <v>1.1454676049426293E-2</v>
      </c>
      <c r="AD91" s="95">
        <v>5162978.2400000021</v>
      </c>
      <c r="AG91" s="74">
        <v>1.0844298247216779E-2</v>
      </c>
      <c r="AH91" s="95">
        <v>5246788.120000002</v>
      </c>
      <c r="AK91" s="74">
        <v>1.0550030413030827E-2</v>
      </c>
      <c r="AL91" s="95">
        <v>5424449.7600000007</v>
      </c>
    </row>
    <row r="92" spans="1:38">
      <c r="A92" s="84" t="s">
        <v>240</v>
      </c>
      <c r="B92" s="83" t="s">
        <v>241</v>
      </c>
      <c r="E92" s="74">
        <v>1.1034748977650159E-3</v>
      </c>
      <c r="F92" s="119">
        <v>192066.08000000002</v>
      </c>
      <c r="I92" s="74">
        <v>9.657147735238499E-4</v>
      </c>
      <c r="J92" s="95">
        <v>195765.39</v>
      </c>
      <c r="M92" s="74">
        <v>1.0164404869789892E-3</v>
      </c>
      <c r="N92" s="95">
        <v>277772.19000000006</v>
      </c>
      <c r="Q92" s="74">
        <v>9.2175097285676904E-4</v>
      </c>
      <c r="R92" s="95">
        <v>281335.40000000002</v>
      </c>
      <c r="U92" s="74">
        <v>8.5097359674566426E-4</v>
      </c>
      <c r="V92" s="95">
        <v>284832.45</v>
      </c>
      <c r="Y92" s="74">
        <v>7.7884159251334064E-4</v>
      </c>
      <c r="Z92" s="95">
        <v>288264.58</v>
      </c>
      <c r="AC92" s="74">
        <v>8.1377731696449318E-4</v>
      </c>
      <c r="AD92" s="95">
        <v>366794.71</v>
      </c>
      <c r="AG92" s="74">
        <v>7.6494056538877581E-4</v>
      </c>
      <c r="AH92" s="95">
        <v>370100.58</v>
      </c>
      <c r="AK92" s="74">
        <v>7.2612007066595488E-4</v>
      </c>
      <c r="AL92" s="95">
        <v>373345.07</v>
      </c>
    </row>
    <row r="93" spans="1:38">
      <c r="A93" s="84" t="s">
        <v>249</v>
      </c>
      <c r="B93" s="83" t="s">
        <v>254</v>
      </c>
      <c r="E93" s="74">
        <v>4.8164970684826596E-4</v>
      </c>
      <c r="F93" s="119">
        <v>83833.869999999981</v>
      </c>
      <c r="I93" s="74">
        <v>4.2445764538588714E-4</v>
      </c>
      <c r="J93" s="95">
        <v>86044.160000000003</v>
      </c>
      <c r="M93" s="74">
        <v>4.3864054278022996E-4</v>
      </c>
      <c r="N93" s="95">
        <v>119871.4</v>
      </c>
      <c r="Q93" s="74">
        <v>3.9971807535532216E-4</v>
      </c>
      <c r="R93" s="95">
        <v>122001.32999999999</v>
      </c>
      <c r="U93" s="74">
        <v>3.7074135598879401E-4</v>
      </c>
      <c r="V93" s="95">
        <v>124092.18</v>
      </c>
      <c r="Y93" s="74">
        <v>3.4082129646817471E-4</v>
      </c>
      <c r="Z93" s="95">
        <v>126144.65999999997</v>
      </c>
      <c r="AC93" s="74">
        <v>5.4775983666068939E-4</v>
      </c>
      <c r="AD93" s="95">
        <v>246892.37</v>
      </c>
      <c r="AG93" s="74">
        <v>5.1437621212221474E-4</v>
      </c>
      <c r="AH93" s="95">
        <v>248870.23000000004</v>
      </c>
      <c r="AK93" s="74">
        <v>4.8780470554989612E-4</v>
      </c>
      <c r="AL93" s="95">
        <v>250811.80000000002</v>
      </c>
    </row>
    <row r="94" spans="1:38">
      <c r="A94" s="84" t="s">
        <v>93</v>
      </c>
      <c r="B94" s="83" t="s">
        <v>250</v>
      </c>
      <c r="E94" s="74">
        <v>0</v>
      </c>
      <c r="F94" s="119" t="s">
        <v>291</v>
      </c>
      <c r="I94" s="74">
        <v>0</v>
      </c>
      <c r="J94" s="95" t="s">
        <v>291</v>
      </c>
      <c r="M94" s="74">
        <v>0</v>
      </c>
      <c r="N94" s="95" t="s">
        <v>291</v>
      </c>
      <c r="Q94" s="74">
        <v>0</v>
      </c>
      <c r="R94" s="95" t="s">
        <v>291</v>
      </c>
      <c r="U94" s="74">
        <v>0</v>
      </c>
      <c r="V94" s="95" t="s">
        <v>291</v>
      </c>
      <c r="Y94" s="74">
        <v>0</v>
      </c>
      <c r="Z94" s="95" t="s">
        <v>291</v>
      </c>
      <c r="AC94" s="74">
        <v>7.6998687983735283E-6</v>
      </c>
      <c r="AD94" s="95">
        <v>3470.570000000007</v>
      </c>
      <c r="AG94" s="74">
        <v>2.0703833188877055E-4</v>
      </c>
      <c r="AH94" s="95">
        <v>100171.19</v>
      </c>
      <c r="AK94" s="74">
        <v>2.0856771856899578E-4</v>
      </c>
      <c r="AL94" s="95">
        <v>107238.09</v>
      </c>
    </row>
    <row r="95" spans="1:38">
      <c r="A95" s="84" t="s">
        <v>241</v>
      </c>
      <c r="B95" s="83" t="s">
        <v>242</v>
      </c>
      <c r="E95" s="74">
        <v>2.9083778442509824E-4</v>
      </c>
      <c r="F95" s="119">
        <v>50621.969999999979</v>
      </c>
      <c r="I95" s="74">
        <v>3.6158520789419577E-4</v>
      </c>
      <c r="J95" s="95">
        <v>73298.940000000061</v>
      </c>
      <c r="M95" s="74">
        <v>3.5015558961017898E-4</v>
      </c>
      <c r="N95" s="95">
        <v>95690.29</v>
      </c>
      <c r="Q95" s="74">
        <v>3.8591068576844105E-4</v>
      </c>
      <c r="R95" s="95">
        <v>117787.06000000006</v>
      </c>
      <c r="U95" s="74">
        <v>4.1707696721463575E-4</v>
      </c>
      <c r="V95" s="95">
        <v>139601.34000000003</v>
      </c>
      <c r="Y95" s="74">
        <v>4.8970115071608788E-4</v>
      </c>
      <c r="Z95" s="95">
        <v>181248.01999999996</v>
      </c>
      <c r="AC95" s="74">
        <v>4.5755806468387165E-4</v>
      </c>
      <c r="AD95" s="95">
        <v>206235.63</v>
      </c>
      <c r="AG95" s="74">
        <v>4.7726509917717612E-4</v>
      </c>
      <c r="AH95" s="95">
        <v>230914.78999999998</v>
      </c>
      <c r="AK95" s="74">
        <v>6.2448883586255775E-4</v>
      </c>
      <c r="AL95" s="95">
        <v>321089.91000000003</v>
      </c>
    </row>
    <row r="96" spans="1:38">
      <c r="A96" s="84" t="s">
        <v>254</v>
      </c>
      <c r="B96" s="107" t="s">
        <v>292</v>
      </c>
      <c r="E96" s="74">
        <v>3.0244073834011443E-4</v>
      </c>
      <c r="F96" s="119">
        <v>52641.530099999989</v>
      </c>
      <c r="I96" s="74">
        <v>6.0433734496609533E-4</v>
      </c>
      <c r="J96" s="95">
        <v>122508.57010000001</v>
      </c>
      <c r="M96" s="74">
        <v>7.5548574840652249E-4</v>
      </c>
      <c r="N96" s="95">
        <v>206458.65010000009</v>
      </c>
      <c r="Q96" s="74">
        <v>8.786054157949824E-4</v>
      </c>
      <c r="R96" s="95">
        <v>268166.58010000002</v>
      </c>
      <c r="U96" s="74">
        <v>1.0356186696612005E-3</v>
      </c>
      <c r="V96" s="95">
        <v>346635.67009999987</v>
      </c>
      <c r="Y96" s="74">
        <v>1.1080568587028457E-3</v>
      </c>
      <c r="Z96" s="95">
        <v>410113.62009999994</v>
      </c>
      <c r="AC96" s="74">
        <v>1.0876876416753079E-3</v>
      </c>
      <c r="AD96" s="95">
        <v>490254.60009999992</v>
      </c>
      <c r="AG96" s="74">
        <v>1.1429268485425219E-3</v>
      </c>
      <c r="AH96" s="95">
        <v>552981.38009999995</v>
      </c>
      <c r="AK96" s="74">
        <v>1.2224384740524073E-3</v>
      </c>
      <c r="AL96" s="95">
        <v>628534.3101</v>
      </c>
    </row>
    <row r="97" spans="1:39">
      <c r="A97" s="84" t="s">
        <v>250</v>
      </c>
      <c r="B97" s="83" t="s">
        <v>243</v>
      </c>
      <c r="E97" s="74">
        <v>1.5986834837174184E-3</v>
      </c>
      <c r="F97" s="119">
        <v>278259.95</v>
      </c>
      <c r="I97" s="74">
        <v>1.422217273782517E-3</v>
      </c>
      <c r="J97" s="95">
        <v>288305.53999999998</v>
      </c>
      <c r="M97" s="74">
        <v>1.368318124045295E-3</v>
      </c>
      <c r="N97" s="95">
        <v>373933.08</v>
      </c>
      <c r="Q97" s="74">
        <v>1.4021310471243379E-3</v>
      </c>
      <c r="R97" s="95">
        <v>427956.26000000007</v>
      </c>
      <c r="U97" s="74">
        <v>1.5053468558231134E-3</v>
      </c>
      <c r="V97" s="95">
        <v>503860.09000000008</v>
      </c>
      <c r="Y97" s="74">
        <v>1.3866680295794322E-3</v>
      </c>
      <c r="Z97" s="95">
        <v>513233.08999999997</v>
      </c>
      <c r="AC97" s="74">
        <v>1.3147744118829864E-3</v>
      </c>
      <c r="AD97" s="95">
        <v>592609.66</v>
      </c>
      <c r="AG97" s="74">
        <v>1.3355100377197588E-3</v>
      </c>
      <c r="AH97" s="95">
        <v>646158.75</v>
      </c>
      <c r="AK97" s="74">
        <v>1.2740226198112948E-3</v>
      </c>
      <c r="AL97" s="95">
        <v>655057.04</v>
      </c>
    </row>
    <row r="98" spans="1:39">
      <c r="A98" s="84" t="s">
        <v>242</v>
      </c>
      <c r="B98" s="83" t="s">
        <v>85</v>
      </c>
      <c r="E98" s="74">
        <v>0.20475257861161475</v>
      </c>
      <c r="F98" s="119">
        <v>35638350.472199991</v>
      </c>
      <c r="I98" s="74">
        <v>0.20331060796490311</v>
      </c>
      <c r="J98" s="95">
        <v>41214219.302200012</v>
      </c>
      <c r="M98" s="74">
        <v>0.18787584047758793</v>
      </c>
      <c r="N98" s="95">
        <v>51342586.532200001</v>
      </c>
      <c r="Q98" s="74">
        <v>0.18934863804575242</v>
      </c>
      <c r="R98" s="95">
        <v>57792697.152199998</v>
      </c>
      <c r="U98" s="74">
        <v>0.18753782556990428</v>
      </c>
      <c r="V98" s="95">
        <v>62771463.802200101</v>
      </c>
      <c r="Y98" s="74">
        <v>0.19218428755814049</v>
      </c>
      <c r="Z98" s="95">
        <v>71131181.832199931</v>
      </c>
      <c r="AC98" s="74">
        <v>0.18345957954670478</v>
      </c>
      <c r="AD98" s="95">
        <v>82690930.152199864</v>
      </c>
      <c r="AG98" s="74">
        <v>0.18643249276976476</v>
      </c>
      <c r="AH98" s="95">
        <v>90201483.392200008</v>
      </c>
      <c r="AK98" s="74">
        <v>0.18599124612905146</v>
      </c>
      <c r="AL98" s="95">
        <v>95630072.229999959</v>
      </c>
    </row>
    <row r="99" spans="1:39">
      <c r="A99" s="84" t="s">
        <v>243</v>
      </c>
      <c r="B99" s="83" t="s">
        <v>245</v>
      </c>
      <c r="E99" s="74">
        <v>2.4184218301766171E-3</v>
      </c>
      <c r="F99" s="119">
        <v>420940.07</v>
      </c>
      <c r="I99" s="74">
        <v>2.6914433151943038E-3</v>
      </c>
      <c r="J99" s="95">
        <v>545597.38</v>
      </c>
      <c r="M99" s="74">
        <v>2.4389218703344292E-3</v>
      </c>
      <c r="N99" s="95">
        <v>666506.97000000009</v>
      </c>
      <c r="Q99" s="74">
        <v>2.6411191369007437E-3</v>
      </c>
      <c r="R99" s="95">
        <v>806118.28000000014</v>
      </c>
      <c r="U99" s="74">
        <v>2.9028849514541092E-3</v>
      </c>
      <c r="V99" s="95">
        <v>971635.11999999988</v>
      </c>
      <c r="Y99" s="74">
        <v>3.1393890608961499E-3</v>
      </c>
      <c r="Z99" s="95">
        <v>1161949.5899999999</v>
      </c>
      <c r="AC99" s="74">
        <v>2.8901584450733153E-3</v>
      </c>
      <c r="AD99" s="95">
        <v>1302684.17</v>
      </c>
      <c r="AG99" s="74">
        <v>3.0953637301803045E-3</v>
      </c>
      <c r="AH99" s="95">
        <v>1497627.3500000003</v>
      </c>
      <c r="AK99" s="74">
        <v>3.1954448422469471E-3</v>
      </c>
      <c r="AL99" s="95">
        <v>1642983.89</v>
      </c>
    </row>
    <row r="100" spans="1:39">
      <c r="A100" s="84" t="s">
        <v>244</v>
      </c>
      <c r="B100" s="83" t="s">
        <v>88</v>
      </c>
      <c r="E100" s="74">
        <v>9.2057635889114392E-2</v>
      </c>
      <c r="F100" s="119">
        <v>16023154.940000009</v>
      </c>
      <c r="I100" s="74">
        <v>9.2333973074705575E-2</v>
      </c>
      <c r="J100" s="95">
        <v>18717531.040000007</v>
      </c>
      <c r="M100" s="74">
        <v>8.7529092856193341E-2</v>
      </c>
      <c r="N100" s="95">
        <v>23919893.120000012</v>
      </c>
      <c r="Q100" s="74">
        <v>8.3010784210804017E-2</v>
      </c>
      <c r="R100" s="95">
        <v>25336422.600000005</v>
      </c>
      <c r="U100" s="74">
        <v>8.0022481489345015E-2</v>
      </c>
      <c r="V100" s="95">
        <v>26784614.170000009</v>
      </c>
      <c r="Y100" s="74">
        <v>7.9251542139091899E-2</v>
      </c>
      <c r="Z100" s="95">
        <v>29332553.28000002</v>
      </c>
      <c r="AC100" s="74">
        <v>8.0642613725168705E-2</v>
      </c>
      <c r="AD100" s="95">
        <v>36348130.500000015</v>
      </c>
      <c r="AG100" s="74">
        <v>8.0391692252409538E-2</v>
      </c>
      <c r="AH100" s="95">
        <v>38895847.960000023</v>
      </c>
      <c r="AK100" s="74">
        <v>7.7727567350729276E-2</v>
      </c>
      <c r="AL100" s="95">
        <v>39964745.840000011</v>
      </c>
    </row>
    <row r="101" spans="1:39">
      <c r="A101" s="84" t="s">
        <v>85</v>
      </c>
      <c r="B101" s="83" t="s">
        <v>275</v>
      </c>
      <c r="E101" s="74">
        <v>4.8968973147745162E-3</v>
      </c>
      <c r="F101" s="119">
        <v>852332.81999999983</v>
      </c>
      <c r="I101" s="74">
        <v>5.8170668161289761E-3</v>
      </c>
      <c r="J101" s="95">
        <v>1179209.8299999998</v>
      </c>
      <c r="M101" s="74">
        <v>4.4333267200927428E-3</v>
      </c>
      <c r="N101" s="95">
        <v>1211536.6199999999</v>
      </c>
      <c r="Q101" s="74">
        <v>6.8462530817723632E-3</v>
      </c>
      <c r="R101" s="95">
        <v>2089602.7300000002</v>
      </c>
      <c r="U101" s="74">
        <v>8.2632789786575168E-3</v>
      </c>
      <c r="V101" s="95">
        <v>2765831.99</v>
      </c>
      <c r="Y101" s="74">
        <v>7.5419199629525174E-3</v>
      </c>
      <c r="Z101" s="95">
        <v>2791412.8</v>
      </c>
      <c r="AC101" s="74">
        <v>6.3110462384800385E-3</v>
      </c>
      <c r="AD101" s="95">
        <v>2844584.5399999996</v>
      </c>
      <c r="AG101" s="74">
        <v>6.5435467007661941E-3</v>
      </c>
      <c r="AH101" s="95">
        <v>3165958.95</v>
      </c>
      <c r="AK101" s="74">
        <v>6.7186046123164757E-3</v>
      </c>
      <c r="AL101" s="95">
        <v>3454467.1199999996</v>
      </c>
    </row>
    <row r="102" spans="1:39">
      <c r="A102" s="84" t="s">
        <v>261</v>
      </c>
      <c r="B102" s="83" t="s">
        <v>263</v>
      </c>
      <c r="E102" s="74">
        <v>7.7650565360529965E-3</v>
      </c>
      <c r="F102" s="119">
        <v>1351552.2399999998</v>
      </c>
      <c r="I102" s="74">
        <v>8.041218078274924E-3</v>
      </c>
      <c r="J102" s="95">
        <v>1630079.85</v>
      </c>
      <c r="M102" s="74">
        <v>8.2129408431723672E-3</v>
      </c>
      <c r="N102" s="95">
        <v>2244427.09</v>
      </c>
      <c r="Q102" s="74">
        <v>8.7340898314760967E-3</v>
      </c>
      <c r="R102" s="95">
        <v>2665805.33</v>
      </c>
      <c r="U102" s="74">
        <v>8.5738054254988136E-3</v>
      </c>
      <c r="V102" s="95">
        <v>2869769.4200000009</v>
      </c>
      <c r="Y102" s="74">
        <v>8.7565896145051832E-3</v>
      </c>
      <c r="Z102" s="95">
        <v>3240985.91</v>
      </c>
      <c r="AC102" s="74">
        <v>8.8801028250365972E-3</v>
      </c>
      <c r="AD102" s="95">
        <v>4002538.13</v>
      </c>
      <c r="AG102" s="74">
        <v>9.127936597200792E-3</v>
      </c>
      <c r="AH102" s="95">
        <v>4416362.2399999993</v>
      </c>
      <c r="AK102" s="74">
        <v>9.0918528124595797E-3</v>
      </c>
      <c r="AL102" s="95">
        <v>4674706.7899999991</v>
      </c>
    </row>
    <row r="103" spans="1:39">
      <c r="A103" s="84" t="s">
        <v>262</v>
      </c>
      <c r="B103" s="83" t="s">
        <v>276</v>
      </c>
      <c r="E103" s="74">
        <v>5.1933316414556104E-4</v>
      </c>
      <c r="F103" s="119">
        <v>90392.89000000013</v>
      </c>
      <c r="I103" s="74">
        <v>5.0304269193212421E-4</v>
      </c>
      <c r="J103" s="95">
        <v>101974.5700000002</v>
      </c>
      <c r="M103" s="74">
        <v>4.1490757455323063E-4</v>
      </c>
      <c r="N103" s="95">
        <v>113385.6700000002</v>
      </c>
      <c r="Q103" s="74">
        <v>4.0832627066620205E-4</v>
      </c>
      <c r="R103" s="95">
        <v>124628.71000000009</v>
      </c>
      <c r="U103" s="74">
        <v>4.054395858547954E-4</v>
      </c>
      <c r="V103" s="95">
        <v>135706.15000000011</v>
      </c>
      <c r="Y103" s="74">
        <v>3.9614329796527529E-4</v>
      </c>
      <c r="Z103" s="95">
        <v>146620.4200000001</v>
      </c>
      <c r="AC103" s="74">
        <v>3.4915264359546298E-4</v>
      </c>
      <c r="AD103" s="95">
        <v>157373.94000000009</v>
      </c>
      <c r="AG103" s="74">
        <v>3.4716606772956869E-4</v>
      </c>
      <c r="AH103" s="95">
        <v>167969.08000000019</v>
      </c>
      <c r="AK103" s="74">
        <v>3.469866443067904E-4</v>
      </c>
      <c r="AL103" s="95">
        <v>178408.1700000001</v>
      </c>
    </row>
    <row r="104" spans="1:39">
      <c r="A104" s="84" t="s">
        <v>251</v>
      </c>
      <c r="B104" s="83" t="s">
        <v>293</v>
      </c>
      <c r="E104" s="74">
        <v>7.4353802042272637E-3</v>
      </c>
      <c r="F104" s="119">
        <v>1294170.2</v>
      </c>
      <c r="I104" s="74">
        <v>7.1805837549028155E-3</v>
      </c>
      <c r="J104" s="95">
        <v>1455615.8999999992</v>
      </c>
      <c r="M104" s="74">
        <v>5.9056461547841088E-3</v>
      </c>
      <c r="N104" s="95">
        <v>1613891.1099999999</v>
      </c>
      <c r="Q104" s="74">
        <v>5.7960405088748734E-3</v>
      </c>
      <c r="R104" s="95">
        <v>1769058.4799999988</v>
      </c>
      <c r="U104" s="74">
        <v>5.7397712135219365E-3</v>
      </c>
      <c r="V104" s="95">
        <v>1921179.5800000022</v>
      </c>
      <c r="Y104" s="74">
        <v>6.8529507663687463E-3</v>
      </c>
      <c r="Z104" s="95">
        <v>2536411.7599999998</v>
      </c>
      <c r="AC104" s="74">
        <v>5.9517076981470936E-3</v>
      </c>
      <c r="AD104" s="95">
        <v>2682619.5000000009</v>
      </c>
      <c r="AG104" s="74">
        <v>5.8408173044146696E-3</v>
      </c>
      <c r="AH104" s="95">
        <v>2825957.95</v>
      </c>
      <c r="AK104" s="74">
        <v>5.7695241883413909E-3</v>
      </c>
      <c r="AL104" s="95">
        <v>2966483.7800000012</v>
      </c>
    </row>
    <row r="105" spans="1:39">
      <c r="A105" s="84" t="s">
        <v>245</v>
      </c>
      <c r="B105" s="83" t="s">
        <v>277</v>
      </c>
      <c r="E105" s="74">
        <v>3.5415303870545655E-4</v>
      </c>
      <c r="F105" s="119">
        <v>61642.35</v>
      </c>
      <c r="I105" s="74">
        <v>4.0842646183728015E-4</v>
      </c>
      <c r="J105" s="95">
        <v>82794.38999999997</v>
      </c>
      <c r="M105" s="74">
        <v>3.7912678761500677E-4</v>
      </c>
      <c r="N105" s="95">
        <v>103607.51999999997</v>
      </c>
      <c r="Q105" s="74">
        <v>4.0655226255430758E-4</v>
      </c>
      <c r="R105" s="95">
        <v>124087.25000000003</v>
      </c>
      <c r="U105" s="74">
        <v>7.6934638272159548E-4</v>
      </c>
      <c r="V105" s="95">
        <v>257510.71000000002</v>
      </c>
      <c r="Y105" s="74">
        <v>7.7906208877536842E-4</v>
      </c>
      <c r="Z105" s="95">
        <v>288346.19</v>
      </c>
      <c r="AC105" s="74">
        <v>6.9900639264016708E-4</v>
      </c>
      <c r="AD105" s="95">
        <v>315063.89</v>
      </c>
      <c r="AG105" s="74">
        <v>7.1285817738381675E-4</v>
      </c>
      <c r="AH105" s="95">
        <v>344901.60000000009</v>
      </c>
      <c r="AK105" s="74">
        <v>7.2784236036266248E-4</v>
      </c>
      <c r="AL105" s="95">
        <v>374230.61000000004</v>
      </c>
    </row>
    <row r="106" spans="1:39">
      <c r="A106" s="84" t="s">
        <v>52</v>
      </c>
      <c r="B106" s="83" t="s">
        <v>246</v>
      </c>
      <c r="E106" s="74">
        <v>5.3752613490080101E-4</v>
      </c>
      <c r="F106" s="119">
        <v>93559.48000000001</v>
      </c>
      <c r="I106" s="74">
        <v>6.6970618655515061E-4</v>
      </c>
      <c r="J106" s="95">
        <v>135759.85</v>
      </c>
      <c r="M106" s="74">
        <v>5.0610897891124483E-4</v>
      </c>
      <c r="N106" s="95">
        <v>138309.13</v>
      </c>
      <c r="Q106" s="74">
        <v>4.6142214408263337E-4</v>
      </c>
      <c r="R106" s="95">
        <v>140834.55000000002</v>
      </c>
      <c r="U106" s="74">
        <v>4.2823567070729304E-4</v>
      </c>
      <c r="V106" s="95">
        <v>143336.31</v>
      </c>
      <c r="Y106" s="74">
        <v>4.9689155516526343E-4</v>
      </c>
      <c r="Z106" s="95">
        <v>183909.33000000002</v>
      </c>
      <c r="AC106" s="74">
        <v>4.1347150862280284E-4</v>
      </c>
      <c r="AD106" s="95">
        <v>186364.45000000004</v>
      </c>
      <c r="AG106" s="74">
        <v>3.9021326310610373E-4</v>
      </c>
      <c r="AH106" s="95">
        <v>188796.57</v>
      </c>
      <c r="AK106" s="74">
        <v>3.7187705037420107E-4</v>
      </c>
      <c r="AL106" s="95">
        <v>191205.93</v>
      </c>
    </row>
    <row r="107" spans="1:39" ht="13.5" thickBot="1">
      <c r="A107" s="84" t="s">
        <v>274</v>
      </c>
      <c r="B107" s="83" t="s">
        <v>252</v>
      </c>
      <c r="E107" s="74">
        <v>2.6772944990863063E-3</v>
      </c>
      <c r="F107" s="119">
        <v>465998.3298999999</v>
      </c>
      <c r="I107" s="74">
        <v>2.7998881344825912E-3</v>
      </c>
      <c r="J107" s="95">
        <v>567580.82989999966</v>
      </c>
      <c r="M107" s="74">
        <v>2.7115983144237071E-3</v>
      </c>
      <c r="N107" s="95">
        <v>741023.80989999999</v>
      </c>
      <c r="Q107" s="74">
        <v>2.7530876967676444E-3</v>
      </c>
      <c r="R107" s="95">
        <v>840293.14990000019</v>
      </c>
      <c r="U107" s="74">
        <v>2.8036814877278457E-3</v>
      </c>
      <c r="V107" s="95">
        <v>938430.36990000017</v>
      </c>
      <c r="Y107" s="74">
        <v>2.8129294170887642E-3</v>
      </c>
      <c r="Z107" s="95">
        <v>1041120.4598999999</v>
      </c>
      <c r="AC107" s="74">
        <v>2.6915540694309862E-3</v>
      </c>
      <c r="AD107" s="95">
        <v>1213167.0098999997</v>
      </c>
      <c r="AG107" s="74">
        <v>2.7206175367268542E-3</v>
      </c>
      <c r="AH107" s="95">
        <v>1316314.1999000001</v>
      </c>
      <c r="AK107" s="74">
        <v>2.7584344183147068E-3</v>
      </c>
      <c r="AL107" s="95">
        <v>1418288.6999000004</v>
      </c>
    </row>
    <row r="108" spans="1:39" ht="13.5" thickBot="1">
      <c r="A108" s="82" t="s">
        <v>88</v>
      </c>
      <c r="B108" s="51" t="s">
        <v>37</v>
      </c>
      <c r="E108" s="109">
        <v>1.0000000000000002</v>
      </c>
      <c r="F108" s="129">
        <v>174055685.71519998</v>
      </c>
      <c r="G108" s="81">
        <v>0</v>
      </c>
      <c r="I108" s="109">
        <v>1.0000000000000002</v>
      </c>
      <c r="J108" s="22">
        <v>202715538.13519999</v>
      </c>
      <c r="K108" s="81">
        <v>0</v>
      </c>
      <c r="M108" s="109">
        <v>0.99999999999999989</v>
      </c>
      <c r="N108" s="22">
        <v>273279344.49520004</v>
      </c>
      <c r="O108" s="81">
        <v>-5.3644180297851563E-7</v>
      </c>
      <c r="Q108" s="109">
        <v>0.99999999999999967</v>
      </c>
      <c r="R108" s="22">
        <v>305218446.50520021</v>
      </c>
      <c r="S108" s="81">
        <v>0</v>
      </c>
      <c r="U108" s="109">
        <v>1.0000000000000002</v>
      </c>
      <c r="V108" s="22">
        <v>334713616.36750013</v>
      </c>
      <c r="W108" s="81">
        <v>-5.9604644775390625E-7</v>
      </c>
      <c r="Y108" s="109">
        <v>0.99999999999999956</v>
      </c>
      <c r="Z108" s="22">
        <v>370119653.04750001</v>
      </c>
      <c r="AA108" s="81">
        <v>-1.5497207641601563E-6</v>
      </c>
      <c r="AC108" s="109">
        <v>1</v>
      </c>
      <c r="AD108" s="22">
        <v>450731056.7074998</v>
      </c>
      <c r="AE108" s="81">
        <v>0</v>
      </c>
      <c r="AG108" s="109">
        <v>0.99999999999999967</v>
      </c>
      <c r="AH108" s="22">
        <v>483829197.64740014</v>
      </c>
      <c r="AI108" s="81">
        <v>8.3446502685546875E-7</v>
      </c>
      <c r="AJ108" s="51"/>
      <c r="AK108" s="108">
        <v>0.99999999999999989</v>
      </c>
      <c r="AL108" s="22">
        <v>514164371.82020009</v>
      </c>
      <c r="AM108" s="81">
        <v>-4.76837158203125E-7</v>
      </c>
    </row>
    <row r="109" spans="1:39">
      <c r="A109" s="82" t="s">
        <v>275</v>
      </c>
      <c r="E109" s="74"/>
      <c r="F109" s="116"/>
      <c r="I109" s="74"/>
      <c r="M109" s="74"/>
      <c r="Q109" s="74"/>
      <c r="U109" s="74"/>
      <c r="Y109" s="74"/>
      <c r="AC109" s="74"/>
      <c r="AG109" s="74"/>
      <c r="AK109" s="74"/>
      <c r="AL109" s="95"/>
    </row>
    <row r="110" spans="1:39">
      <c r="A110" s="79" t="s">
        <v>263</v>
      </c>
      <c r="B110" s="85" t="s">
        <v>101</v>
      </c>
      <c r="E110" s="74"/>
      <c r="F110" s="116"/>
      <c r="I110" s="74"/>
      <c r="M110" s="74"/>
      <c r="Q110" s="74"/>
      <c r="U110" s="74"/>
      <c r="Y110" s="74"/>
      <c r="AC110" s="74"/>
      <c r="AG110" s="74"/>
      <c r="AJ110" s="85"/>
      <c r="AK110" s="74"/>
      <c r="AL110" s="95"/>
    </row>
    <row r="111" spans="1:39">
      <c r="A111" s="79" t="s">
        <v>276</v>
      </c>
      <c r="B111" s="86" t="s">
        <v>64</v>
      </c>
      <c r="E111" s="74">
        <v>3.8642686908863438E-2</v>
      </c>
      <c r="F111" s="119">
        <v>6725979.3678000066</v>
      </c>
      <c r="I111" s="74">
        <v>3.7893968851449064E-2</v>
      </c>
      <c r="J111" s="95">
        <v>7681696.2878000028</v>
      </c>
      <c r="M111" s="74">
        <v>2.7349245591926818E-2</v>
      </c>
      <c r="N111" s="95">
        <v>7473983.9077999983</v>
      </c>
      <c r="Q111" s="74">
        <v>2.2338713381086017E-2</v>
      </c>
      <c r="R111" s="95">
        <v>6818187.3950999966</v>
      </c>
      <c r="U111" s="74">
        <v>1.8538511660927171E-2</v>
      </c>
      <c r="V111" s="95">
        <v>6205092.280100002</v>
      </c>
      <c r="Y111" s="74">
        <v>1.2276596669987852E-2</v>
      </c>
      <c r="Z111" s="95">
        <v>4543809.7000999982</v>
      </c>
      <c r="AC111" s="74">
        <v>5.1386155791413443E-3</v>
      </c>
      <c r="AD111" s="95">
        <v>2316133.63</v>
      </c>
      <c r="AG111" s="74">
        <v>1.7268757323093526E-3</v>
      </c>
      <c r="AH111" s="95">
        <v>835512.90000000049</v>
      </c>
      <c r="AK111" s="74">
        <v>0</v>
      </c>
      <c r="AL111" s="95" t="s">
        <v>291</v>
      </c>
    </row>
    <row r="112" spans="1:39">
      <c r="A112" s="79" t="s">
        <v>277</v>
      </c>
      <c r="B112" s="86" t="s">
        <v>65</v>
      </c>
      <c r="E112" s="74">
        <v>8.7310812270540397E-2</v>
      </c>
      <c r="F112" s="119">
        <v>15196943.300100004</v>
      </c>
      <c r="I112" s="74">
        <v>8.3031452867091723E-2</v>
      </c>
      <c r="J112" s="95">
        <v>16831765.650099993</v>
      </c>
      <c r="M112" s="74">
        <v>6.3748540352657312E-2</v>
      </c>
      <c r="N112" s="95">
        <v>17421159.320099995</v>
      </c>
      <c r="Q112" s="74">
        <v>6.344802640383683E-2</v>
      </c>
      <c r="R112" s="95">
        <v>19365508.052799989</v>
      </c>
      <c r="U112" s="74">
        <v>6.111214744380554E-2</v>
      </c>
      <c r="V112" s="95">
        <v>20455067.874900021</v>
      </c>
      <c r="Y112" s="74">
        <v>5.8693404000657222E-2</v>
      </c>
      <c r="Z112" s="95">
        <v>21723582.324900001</v>
      </c>
      <c r="AC112" s="74">
        <v>4.6829144588537916E-2</v>
      </c>
      <c r="AD112" s="95">
        <v>21107349.825099997</v>
      </c>
      <c r="AG112" s="74">
        <v>4.2586508121645016E-2</v>
      </c>
      <c r="AH112" s="95">
        <v>20604596.055099994</v>
      </c>
      <c r="AK112" s="74">
        <v>3.7495502832782204E-2</v>
      </c>
      <c r="AL112" s="95">
        <v>19278851.660099994</v>
      </c>
    </row>
    <row r="113" spans="1:40">
      <c r="A113" s="84" t="s">
        <v>246</v>
      </c>
      <c r="B113" s="87" t="s">
        <v>66</v>
      </c>
      <c r="E113" s="74">
        <v>0.10555833993359466</v>
      </c>
      <c r="F113" s="119">
        <v>18373029.240099996</v>
      </c>
      <c r="I113" s="74">
        <v>9.6691557639885045E-2</v>
      </c>
      <c r="J113" s="95">
        <v>19600881.140100006</v>
      </c>
      <c r="M113" s="74">
        <v>7.521877512576168E-2</v>
      </c>
      <c r="N113" s="95">
        <v>20555737.560100004</v>
      </c>
      <c r="Q113" s="74">
        <v>7.2025146945780938E-2</v>
      </c>
      <c r="R113" s="95">
        <v>21983403.460100006</v>
      </c>
      <c r="U113" s="74">
        <v>6.8150680924359552E-2</v>
      </c>
      <c r="V113" s="95">
        <v>22810960.87009998</v>
      </c>
      <c r="Y113" s="74">
        <v>6.5860719687240235E-2</v>
      </c>
      <c r="Z113" s="95">
        <v>24376346.720100012</v>
      </c>
      <c r="AC113" s="74">
        <v>5.2984999024591493E-2</v>
      </c>
      <c r="AD113" s="95">
        <v>23881984.599999975</v>
      </c>
      <c r="AG113" s="74">
        <v>5.2736877443669762E-2</v>
      </c>
      <c r="AH113" s="95">
        <v>25515641.100000013</v>
      </c>
      <c r="AK113" s="74">
        <v>5.1223754043405442E-2</v>
      </c>
      <c r="AL113" s="95">
        <v>26337429.319999989</v>
      </c>
    </row>
    <row r="114" spans="1:40">
      <c r="A114" s="82" t="s">
        <v>252</v>
      </c>
      <c r="B114" s="86" t="s">
        <v>67</v>
      </c>
      <c r="E114" s="74">
        <v>9.7046442770268512E-2</v>
      </c>
      <c r="F114" s="119">
        <v>16891485.142599996</v>
      </c>
      <c r="I114" s="74">
        <v>9.4958908526102032E-2</v>
      </c>
      <c r="J114" s="95">
        <v>19249646.242600005</v>
      </c>
      <c r="M114" s="74">
        <v>7.3140219459034428E-2</v>
      </c>
      <c r="N114" s="95">
        <v>19987711.229999997</v>
      </c>
      <c r="Q114" s="74">
        <v>7.0614787431049972E-2</v>
      </c>
      <c r="R114" s="95">
        <v>21552935.719999991</v>
      </c>
      <c r="U114" s="74">
        <v>7.4223930325029608E-2</v>
      </c>
      <c r="V114" s="95">
        <v>24843760.140100006</v>
      </c>
      <c r="Y114" s="74">
        <v>7.4877243188551573E-2</v>
      </c>
      <c r="Z114" s="95">
        <v>27713539.270099994</v>
      </c>
      <c r="AC114" s="74">
        <v>6.3406614221053051E-2</v>
      </c>
      <c r="AD114" s="95">
        <v>28579330.230100032</v>
      </c>
      <c r="AG114" s="74">
        <v>5.6093104450836422E-2</v>
      </c>
      <c r="AH114" s="95">
        <v>27139481.719999991</v>
      </c>
      <c r="AK114" s="74">
        <v>5.5766118485406753E-2</v>
      </c>
      <c r="AL114" s="95">
        <v>28672951.279900007</v>
      </c>
    </row>
    <row r="115" spans="1:40">
      <c r="A115" s="82" t="s">
        <v>264</v>
      </c>
      <c r="B115" s="86" t="s">
        <v>68</v>
      </c>
      <c r="E115" s="74">
        <v>9.2706001852778719E-2</v>
      </c>
      <c r="F115" s="119">
        <v>16136006.722399998</v>
      </c>
      <c r="I115" s="74">
        <v>8.4783128321112344E-2</v>
      </c>
      <c r="J115" s="95">
        <v>17186857.482400004</v>
      </c>
      <c r="M115" s="74">
        <v>6.7789786360620413E-2</v>
      </c>
      <c r="N115" s="95">
        <v>18525548.380099993</v>
      </c>
      <c r="Q115" s="74">
        <v>6.7495601743550002E-2</v>
      </c>
      <c r="R115" s="95">
        <v>20600902.710099999</v>
      </c>
      <c r="U115" s="74">
        <v>6.5602170142941535E-2</v>
      </c>
      <c r="V115" s="95">
        <v>21957939.61009999</v>
      </c>
      <c r="Y115" s="74">
        <v>6.0481105517590929E-2</v>
      </c>
      <c r="Z115" s="95">
        <v>22385245.790099993</v>
      </c>
      <c r="AC115" s="74">
        <v>5.3820998351446263E-2</v>
      </c>
      <c r="AD115" s="95">
        <v>24258795.459999986</v>
      </c>
      <c r="AG115" s="74">
        <v>5.5444346001519464E-2</v>
      </c>
      <c r="AH115" s="95">
        <v>26825593.439999998</v>
      </c>
      <c r="AK115" s="74">
        <v>5.8980370659958259E-2</v>
      </c>
      <c r="AL115" s="95">
        <v>30325605.230099995</v>
      </c>
    </row>
    <row r="116" spans="1:40">
      <c r="A116" s="80"/>
      <c r="B116" s="86" t="s">
        <v>69</v>
      </c>
      <c r="C116" s="51"/>
      <c r="D116" s="51"/>
      <c r="E116" s="74">
        <v>8.31994304035273E-2</v>
      </c>
      <c r="F116" s="119">
        <v>14481333.91</v>
      </c>
      <c r="H116" s="51"/>
      <c r="I116" s="74">
        <v>6.9371978435224385E-2</v>
      </c>
      <c r="J116" s="95">
        <v>14062777.940000001</v>
      </c>
      <c r="L116" s="51"/>
      <c r="M116" s="74">
        <v>5.521194314144378E-2</v>
      </c>
      <c r="N116" s="95">
        <v>15088283.630000008</v>
      </c>
      <c r="P116" s="51"/>
      <c r="Q116" s="74">
        <v>5.297196301575615E-2</v>
      </c>
      <c r="R116" s="95">
        <v>16168020.26</v>
      </c>
      <c r="T116" s="51"/>
      <c r="U116" s="74">
        <v>5.2882980178988313E-2</v>
      </c>
      <c r="V116" s="95">
        <v>17700653.539999999</v>
      </c>
      <c r="X116" s="51"/>
      <c r="Y116" s="74">
        <v>5.3302500522629991E-2</v>
      </c>
      <c r="Z116" s="95">
        <v>19728303</v>
      </c>
      <c r="AB116" s="51"/>
      <c r="AC116" s="74">
        <v>5.1796853872553457E-2</v>
      </c>
      <c r="AD116" s="95">
        <v>23346450.680099979</v>
      </c>
      <c r="AF116" s="51"/>
      <c r="AG116" s="74">
        <v>5.4721963554161007E-2</v>
      </c>
      <c r="AH116" s="95">
        <v>26476083.720099989</v>
      </c>
      <c r="AK116" s="74">
        <v>5.6461204939831422E-2</v>
      </c>
      <c r="AL116" s="95">
        <v>29030339.970099997</v>
      </c>
    </row>
    <row r="117" spans="1:40">
      <c r="A117" s="79" t="s">
        <v>64</v>
      </c>
      <c r="B117" s="86" t="s">
        <v>95</v>
      </c>
      <c r="E117" s="74">
        <v>0.1423529750285901</v>
      </c>
      <c r="F117" s="119">
        <v>24777344.682199989</v>
      </c>
      <c r="I117" s="74">
        <v>0.13919564795955972</v>
      </c>
      <c r="J117" s="95">
        <v>28217120.6822</v>
      </c>
      <c r="M117" s="74">
        <v>0.12231177602040508</v>
      </c>
      <c r="N117" s="95">
        <v>33425281.974900018</v>
      </c>
      <c r="Q117" s="74">
        <v>0.10988210083275106</v>
      </c>
      <c r="R117" s="95">
        <v>33538044.114900019</v>
      </c>
      <c r="U117" s="74">
        <v>0.10917046992758091</v>
      </c>
      <c r="V117" s="95">
        <v>36540842.790000007</v>
      </c>
      <c r="Y117" s="74">
        <v>0.10658048448710029</v>
      </c>
      <c r="Z117" s="95">
        <v>39447531.94000002</v>
      </c>
      <c r="AC117" s="74">
        <v>8.2701199230187733E-2</v>
      </c>
      <c r="AD117" s="95">
        <v>37275998.919999994</v>
      </c>
      <c r="AG117" s="74">
        <v>8.2911151425041657E-2</v>
      </c>
      <c r="AH117" s="95">
        <v>40114835.869999997</v>
      </c>
      <c r="AK117" s="74">
        <v>7.6918433185078641E-2</v>
      </c>
      <c r="AL117" s="21">
        <v>39548717.879999988</v>
      </c>
    </row>
    <row r="118" spans="1:40">
      <c r="A118" s="77" t="s">
        <v>65</v>
      </c>
      <c r="B118" s="86" t="s">
        <v>94</v>
      </c>
      <c r="C118" s="85"/>
      <c r="D118" s="85"/>
      <c r="E118" s="74">
        <v>0.16343145668073883</v>
      </c>
      <c r="F118" s="119">
        <v>28446174.259999998</v>
      </c>
      <c r="H118" s="85"/>
      <c r="I118" s="74">
        <v>0.17993967080990186</v>
      </c>
      <c r="J118" s="95">
        <v>36476567.200099997</v>
      </c>
      <c r="L118" s="85"/>
      <c r="M118" s="74">
        <v>0.23968826847596045</v>
      </c>
      <c r="N118" s="95">
        <v>65501852.89229998</v>
      </c>
      <c r="P118" s="85"/>
      <c r="Q118" s="74">
        <v>0.23144232555746422</v>
      </c>
      <c r="R118" s="95">
        <v>70640467.062199965</v>
      </c>
      <c r="T118" s="85"/>
      <c r="U118" s="74">
        <v>0.22331843548345651</v>
      </c>
      <c r="V118" s="95">
        <v>74747721.142199948</v>
      </c>
      <c r="X118" s="85"/>
      <c r="Y118" s="74">
        <v>0.2076612655646688</v>
      </c>
      <c r="Z118" s="95">
        <v>76859515.56219998</v>
      </c>
      <c r="AB118" s="85"/>
      <c r="AC118" s="74">
        <v>0.18530281465428525</v>
      </c>
      <c r="AD118" s="95">
        <v>83521733.459999993</v>
      </c>
      <c r="AF118" s="85"/>
      <c r="AG118" s="74">
        <v>0.17550390287086945</v>
      </c>
      <c r="AH118" s="95">
        <v>84913912.510000005</v>
      </c>
      <c r="AK118" s="74">
        <v>0.16938090062851477</v>
      </c>
      <c r="AL118" s="21">
        <v>87089624.37000002</v>
      </c>
    </row>
    <row r="119" spans="1:40">
      <c r="A119" s="77" t="s">
        <v>184</v>
      </c>
      <c r="B119" s="86" t="s">
        <v>98</v>
      </c>
      <c r="E119" s="74">
        <v>7.7097944803466503E-2</v>
      </c>
      <c r="F119" s="119">
        <v>13419335.65</v>
      </c>
      <c r="I119" s="74">
        <v>8.3840160138907577E-2</v>
      </c>
      <c r="J119" s="95">
        <v>16995703.179899994</v>
      </c>
      <c r="M119" s="74">
        <v>0.11460767251822107</v>
      </c>
      <c r="N119" s="95">
        <v>31319909.619899999</v>
      </c>
      <c r="Q119" s="74">
        <v>0.1341039673671974</v>
      </c>
      <c r="R119" s="95">
        <v>40931004.590000026</v>
      </c>
      <c r="U119" s="74">
        <v>0.13852242147535757</v>
      </c>
      <c r="V119" s="95">
        <v>46365340.639999971</v>
      </c>
      <c r="Y119" s="74">
        <v>0.15059147348991736</v>
      </c>
      <c r="Z119" s="95">
        <v>55736863.920000009</v>
      </c>
      <c r="AC119" s="74">
        <v>0.17124034368966903</v>
      </c>
      <c r="AD119" s="95">
        <v>77183341.062199995</v>
      </c>
      <c r="AG119" s="74">
        <v>0.16881547545984263</v>
      </c>
      <c r="AH119" s="95">
        <v>81677856.042200014</v>
      </c>
      <c r="AK119" s="74">
        <v>0.16699203182056566</v>
      </c>
      <c r="AL119" s="95">
        <v>85861353.140000001</v>
      </c>
    </row>
    <row r="120" spans="1:40">
      <c r="A120" s="77" t="s">
        <v>185</v>
      </c>
      <c r="B120" s="86" t="s">
        <v>99</v>
      </c>
      <c r="E120" s="74">
        <v>5.0426258492706752E-2</v>
      </c>
      <c r="F120" s="119">
        <v>8776977</v>
      </c>
      <c r="I120" s="74">
        <v>5.4725470982895832E-2</v>
      </c>
      <c r="J120" s="95">
        <v>11093703.300000001</v>
      </c>
      <c r="M120" s="74">
        <v>5.0791544035790816E-2</v>
      </c>
      <c r="N120" s="95">
        <v>13880279.859999998</v>
      </c>
      <c r="Q120" s="74">
        <v>5.2300247454827538E-2</v>
      </c>
      <c r="R120" s="95">
        <v>15963000.279999999</v>
      </c>
      <c r="U120" s="74">
        <v>5.7902541194263281E-2</v>
      </c>
      <c r="V120" s="95">
        <v>19380768.960000001</v>
      </c>
      <c r="Y120" s="74">
        <v>6.8760486589816067E-2</v>
      </c>
      <c r="Z120" s="95">
        <v>25449607.440000001</v>
      </c>
      <c r="AC120" s="74">
        <v>0.10603551811854707</v>
      </c>
      <c r="AD120" s="95">
        <v>47793501.130099975</v>
      </c>
      <c r="AG120" s="74">
        <v>0.11998812589708117</v>
      </c>
      <c r="AH120" s="95">
        <v>58053758.680000015</v>
      </c>
      <c r="AK120" s="74">
        <v>0.12008122830725929</v>
      </c>
      <c r="AL120" s="95">
        <v>61741489.319999993</v>
      </c>
    </row>
    <row r="121" spans="1:40" ht="13.5" thickBot="1">
      <c r="A121" s="77" t="s">
        <v>186</v>
      </c>
      <c r="B121" s="86" t="s">
        <v>100</v>
      </c>
      <c r="E121" s="74">
        <v>6.2227650854924876E-2</v>
      </c>
      <c r="F121" s="119">
        <v>10831076.439999999</v>
      </c>
      <c r="I121" s="74">
        <v>7.556805546787046E-2</v>
      </c>
      <c r="J121" s="95">
        <v>15318819.030000001</v>
      </c>
      <c r="M121" s="74">
        <v>0.11014222891817819</v>
      </c>
      <c r="N121" s="95">
        <v>30099596.119999997</v>
      </c>
      <c r="Q121" s="74">
        <v>0.12337711986669997</v>
      </c>
      <c r="R121" s="95">
        <v>37656972.860000007</v>
      </c>
      <c r="U121" s="74">
        <v>0.13057571124328998</v>
      </c>
      <c r="V121" s="95">
        <v>43705468.520000011</v>
      </c>
      <c r="Y121" s="74">
        <v>0.1409147202818396</v>
      </c>
      <c r="Z121" s="95">
        <v>52155307.379999988</v>
      </c>
      <c r="AC121" s="74">
        <v>0.18074289866998744</v>
      </c>
      <c r="AD121" s="95">
        <v>81466437.709900022</v>
      </c>
      <c r="AG121" s="74">
        <v>0.18947166904302404</v>
      </c>
      <c r="AH121" s="95">
        <v>91671925.610000059</v>
      </c>
      <c r="AK121" s="74">
        <v>0.20670045509719756</v>
      </c>
      <c r="AL121" s="95">
        <v>106278009.65000005</v>
      </c>
    </row>
    <row r="122" spans="1:40" ht="13.5" thickBot="1">
      <c r="A122" s="77" t="s">
        <v>187</v>
      </c>
      <c r="B122" s="51" t="s">
        <v>37</v>
      </c>
      <c r="E122" s="109">
        <v>1</v>
      </c>
      <c r="F122" s="130">
        <v>174055685.71519998</v>
      </c>
      <c r="G122" s="81">
        <v>0</v>
      </c>
      <c r="I122" s="109">
        <v>1</v>
      </c>
      <c r="J122" s="113">
        <v>202715538.13519999</v>
      </c>
      <c r="K122" s="81">
        <v>0</v>
      </c>
      <c r="M122" s="109">
        <v>0.99999999999999989</v>
      </c>
      <c r="N122" s="113">
        <v>273279344.49519998</v>
      </c>
      <c r="O122" s="81">
        <v>0</v>
      </c>
      <c r="Q122" s="109">
        <v>1</v>
      </c>
      <c r="R122" s="113">
        <v>305218446.50519997</v>
      </c>
      <c r="S122" s="81">
        <v>0</v>
      </c>
      <c r="U122" s="109">
        <v>1</v>
      </c>
      <c r="V122" s="113">
        <v>334713616.36749995</v>
      </c>
      <c r="W122" s="81">
        <v>0</v>
      </c>
      <c r="Y122" s="109">
        <v>0.99999999999999978</v>
      </c>
      <c r="Z122" s="113">
        <v>370119653.04750001</v>
      </c>
      <c r="AA122" s="81">
        <v>0</v>
      </c>
      <c r="AC122" s="109">
        <v>1</v>
      </c>
      <c r="AD122" s="113">
        <v>450731056.70749992</v>
      </c>
      <c r="AE122" s="81">
        <v>0</v>
      </c>
      <c r="AG122" s="109">
        <v>1</v>
      </c>
      <c r="AH122" s="113">
        <v>483829197.64740008</v>
      </c>
      <c r="AI122" s="81">
        <v>0</v>
      </c>
      <c r="AJ122" s="51"/>
      <c r="AK122" s="108">
        <v>1</v>
      </c>
      <c r="AL122" s="22">
        <v>514164371.82020003</v>
      </c>
      <c r="AM122" s="81">
        <v>0</v>
      </c>
    </row>
    <row r="123" spans="1:40">
      <c r="A123" s="77" t="s">
        <v>188</v>
      </c>
      <c r="E123" s="74"/>
      <c r="F123" s="116"/>
      <c r="I123" s="74"/>
      <c r="M123" s="74"/>
      <c r="Q123" s="74"/>
      <c r="U123" s="74"/>
      <c r="Y123" s="74"/>
      <c r="AC123" s="74"/>
      <c r="AG123" s="74"/>
      <c r="AK123" s="74"/>
      <c r="AL123" s="95"/>
    </row>
    <row r="124" spans="1:40">
      <c r="A124" s="52" t="s">
        <v>189</v>
      </c>
      <c r="B124" s="78" t="s">
        <v>53</v>
      </c>
      <c r="E124" s="74"/>
      <c r="F124" s="116"/>
      <c r="I124" s="74"/>
      <c r="M124" s="74"/>
      <c r="Q124" s="74"/>
      <c r="U124" s="74"/>
      <c r="Y124" s="74"/>
      <c r="AC124" s="74"/>
      <c r="AG124" s="74"/>
      <c r="AJ124" s="51"/>
      <c r="AK124" s="74"/>
      <c r="AL124" s="95"/>
    </row>
    <row r="125" spans="1:40">
      <c r="A125" s="79" t="s">
        <v>190</v>
      </c>
      <c r="B125" s="87">
        <v>0</v>
      </c>
      <c r="E125" s="74">
        <v>0.8587943048857628</v>
      </c>
      <c r="F125" s="119">
        <v>149478031.62519988</v>
      </c>
      <c r="I125" s="74">
        <v>0.86230663457389312</v>
      </c>
      <c r="J125" s="95">
        <v>174802953.46520019</v>
      </c>
      <c r="M125" s="74">
        <v>0.87806452631261589</v>
      </c>
      <c r="N125" s="95">
        <v>239956898.17519969</v>
      </c>
      <c r="Q125" s="74">
        <v>0.87942602145649462</v>
      </c>
      <c r="R125" s="95">
        <v>268417044.08519974</v>
      </c>
      <c r="U125" s="74">
        <v>0.87527815371525031</v>
      </c>
      <c r="V125" s="95">
        <v>292967516.15749937</v>
      </c>
      <c r="Y125" s="74">
        <v>0.87529825679352158</v>
      </c>
      <c r="Z125" s="95">
        <v>323965087.11749864</v>
      </c>
      <c r="AC125" s="74">
        <v>0.88377248327932134</v>
      </c>
      <c r="AD125" s="95">
        <v>398343705.27749896</v>
      </c>
      <c r="AG125" s="74">
        <v>0.88619538715783031</v>
      </c>
      <c r="AH125" s="95">
        <v>428767203.12740052</v>
      </c>
      <c r="AK125" s="74">
        <v>0.88582547356951324</v>
      </c>
      <c r="AL125" s="95">
        <v>455459898.16019964</v>
      </c>
    </row>
    <row r="126" spans="1:40">
      <c r="A126" s="79" t="s">
        <v>191</v>
      </c>
      <c r="B126" s="23" t="s">
        <v>55</v>
      </c>
      <c r="E126" s="74">
        <v>0</v>
      </c>
      <c r="F126" s="119" t="s">
        <v>291</v>
      </c>
      <c r="I126" s="74">
        <v>0</v>
      </c>
      <c r="J126" s="95" t="s">
        <v>291</v>
      </c>
      <c r="M126" s="74">
        <v>0</v>
      </c>
      <c r="N126" s="95" t="s">
        <v>291</v>
      </c>
      <c r="Q126" s="74">
        <v>0</v>
      </c>
      <c r="R126" s="95" t="s">
        <v>291</v>
      </c>
      <c r="U126" s="74">
        <v>0</v>
      </c>
      <c r="V126" s="95" t="s">
        <v>291</v>
      </c>
      <c r="Y126" s="74">
        <v>0</v>
      </c>
      <c r="Z126" s="95" t="s">
        <v>291</v>
      </c>
      <c r="AC126" s="74">
        <v>0</v>
      </c>
      <c r="AD126" s="95" t="s">
        <v>291</v>
      </c>
      <c r="AG126" s="74">
        <v>0</v>
      </c>
      <c r="AH126" s="95" t="s">
        <v>291</v>
      </c>
      <c r="AK126" s="74">
        <v>0</v>
      </c>
      <c r="AL126" s="95" t="s">
        <v>291</v>
      </c>
    </row>
    <row r="127" spans="1:40">
      <c r="A127" s="79" t="s">
        <v>192</v>
      </c>
      <c r="B127" s="23" t="s">
        <v>56</v>
      </c>
      <c r="E127" s="74">
        <v>4.0547437281353315E-4</v>
      </c>
      <c r="F127" s="119">
        <v>70575.120000000112</v>
      </c>
      <c r="I127" s="74">
        <v>3.8235391678908051E-4</v>
      </c>
      <c r="J127" s="95">
        <v>77509.080000000016</v>
      </c>
      <c r="M127" s="74">
        <v>3.0875626606855454E-4</v>
      </c>
      <c r="N127" s="95">
        <v>84376.71000000005</v>
      </c>
      <c r="Q127" s="74">
        <v>2.9873250140681365E-4</v>
      </c>
      <c r="R127" s="95">
        <v>91178.670000000056</v>
      </c>
      <c r="U127" s="74">
        <v>2.925353651955811E-4</v>
      </c>
      <c r="V127" s="95">
        <v>97915.570000000036</v>
      </c>
      <c r="Y127" s="74">
        <v>2.8257902313168405E-4</v>
      </c>
      <c r="Z127" s="95">
        <v>104588.05</v>
      </c>
      <c r="AC127" s="74">
        <v>2.4670305794384365E-4</v>
      </c>
      <c r="AD127" s="95">
        <v>111196.73</v>
      </c>
      <c r="AG127" s="74">
        <v>2.4335488757709658E-4</v>
      </c>
      <c r="AH127" s="95">
        <v>117742.2</v>
      </c>
      <c r="AK127" s="74">
        <v>2.416057720223386E-4</v>
      </c>
      <c r="AL127" s="95">
        <v>124225.0800000001</v>
      </c>
    </row>
    <row r="128" spans="1:40">
      <c r="A128" s="79" t="s">
        <v>193</v>
      </c>
      <c r="B128" s="23" t="s">
        <v>57</v>
      </c>
      <c r="E128" s="74">
        <v>7.3910488744675174E-3</v>
      </c>
      <c r="F128" s="119">
        <v>1286454.08</v>
      </c>
      <c r="I128" s="74">
        <v>9.3183597931213169E-3</v>
      </c>
      <c r="J128" s="95">
        <v>1888976.3200000005</v>
      </c>
      <c r="M128" s="74">
        <v>8.3884662568790205E-3</v>
      </c>
      <c r="N128" s="95">
        <v>2292394.56</v>
      </c>
      <c r="Q128" s="74">
        <v>1.0040507168192384E-2</v>
      </c>
      <c r="R128" s="95">
        <v>3064548.0000000019</v>
      </c>
      <c r="U128" s="74">
        <v>9.7596272462765424E-3</v>
      </c>
      <c r="V128" s="95">
        <v>3266680.13</v>
      </c>
      <c r="Y128" s="74">
        <v>9.9470606050944491E-3</v>
      </c>
      <c r="Z128" s="95">
        <v>3681602.62</v>
      </c>
      <c r="AC128" s="74">
        <v>9.4905317846247107E-3</v>
      </c>
      <c r="AD128" s="95">
        <v>4277677.4200000018</v>
      </c>
      <c r="AG128" s="74">
        <v>9.1266108400883204E-3</v>
      </c>
      <c r="AH128" s="95">
        <v>4415720.8000000007</v>
      </c>
      <c r="AK128" s="74">
        <v>8.8526068305481535E-3</v>
      </c>
      <c r="AL128" s="95">
        <v>4551695.03</v>
      </c>
      <c r="AN128" s="88"/>
    </row>
    <row r="129" spans="1:39">
      <c r="A129" s="79" t="s">
        <v>194</v>
      </c>
      <c r="B129" s="23" t="s">
        <v>58</v>
      </c>
      <c r="E129" s="74">
        <v>2.0389979824083814E-2</v>
      </c>
      <c r="F129" s="119">
        <v>3548991.919999999</v>
      </c>
      <c r="I129" s="74">
        <v>1.9489417566822265E-2</v>
      </c>
      <c r="J129" s="95">
        <v>3950807.7699999996</v>
      </c>
      <c r="M129" s="74">
        <v>1.7322989663725408E-2</v>
      </c>
      <c r="N129" s="95">
        <v>4734015.2599999988</v>
      </c>
      <c r="Q129" s="74">
        <v>1.6851298369714943E-2</v>
      </c>
      <c r="R129" s="95">
        <v>5143327.1099999994</v>
      </c>
      <c r="U129" s="74">
        <v>1.6641942357923371E-2</v>
      </c>
      <c r="V129" s="95">
        <v>5570284.71</v>
      </c>
      <c r="Y129" s="74">
        <v>1.6055562413588947E-2</v>
      </c>
      <c r="Z129" s="95">
        <v>5942479.1900000013</v>
      </c>
      <c r="AC129" s="74">
        <v>1.5112282831711683E-2</v>
      </c>
      <c r="AD129" s="95">
        <v>6811575.2100000018</v>
      </c>
      <c r="AG129" s="74">
        <v>1.4612011396534579E-2</v>
      </c>
      <c r="AH129" s="95">
        <v>7069717.7499999981</v>
      </c>
      <c r="AK129" s="74">
        <v>1.5724881347530126E-2</v>
      </c>
      <c r="AL129" s="95">
        <v>8085173.7400000021</v>
      </c>
    </row>
    <row r="130" spans="1:39">
      <c r="A130" s="80" t="s">
        <v>94</v>
      </c>
      <c r="B130" s="23" t="s">
        <v>59</v>
      </c>
      <c r="C130" s="51"/>
      <c r="D130" s="51"/>
      <c r="E130" s="74">
        <v>2.9375211036576331E-2</v>
      </c>
      <c r="F130" s="119">
        <v>5112922.5000000009</v>
      </c>
      <c r="H130" s="51"/>
      <c r="I130" s="74">
        <v>2.9293051754323705E-2</v>
      </c>
      <c r="J130" s="95">
        <v>5938156.75</v>
      </c>
      <c r="L130" s="51"/>
      <c r="M130" s="74">
        <v>2.692397518587155E-2</v>
      </c>
      <c r="N130" s="95">
        <v>7357766.2899999991</v>
      </c>
      <c r="P130" s="51"/>
      <c r="Q130" s="74">
        <v>2.4919471372351756E-2</v>
      </c>
      <c r="R130" s="95">
        <v>7605882.3400000008</v>
      </c>
      <c r="T130" s="51"/>
      <c r="U130" s="74">
        <v>2.5622039948873538E-2</v>
      </c>
      <c r="V130" s="95">
        <v>8576045.6499999985</v>
      </c>
      <c r="X130" s="51"/>
      <c r="Y130" s="74">
        <v>2.4759967768650019E-2</v>
      </c>
      <c r="Z130" s="95">
        <v>9164150.679999996</v>
      </c>
      <c r="AB130" s="51"/>
      <c r="AC130" s="74">
        <v>2.2978414790532638E-2</v>
      </c>
      <c r="AD130" s="95">
        <v>10357085.18</v>
      </c>
      <c r="AF130" s="51"/>
      <c r="AG130" s="74">
        <v>2.1739435179075971E-2</v>
      </c>
      <c r="AH130" s="95">
        <v>10518173.48</v>
      </c>
      <c r="AK130" s="74">
        <v>2.1029443544915823E-2</v>
      </c>
      <c r="AL130" s="95">
        <v>10812590.629999997</v>
      </c>
    </row>
    <row r="131" spans="1:39">
      <c r="A131" s="77" t="s">
        <v>54</v>
      </c>
      <c r="B131" s="23" t="s">
        <v>60</v>
      </c>
      <c r="E131" s="74">
        <v>3.8211287971842416E-2</v>
      </c>
      <c r="F131" s="119">
        <v>6650891.9300000006</v>
      </c>
      <c r="I131" s="74">
        <v>3.6117252467923501E-2</v>
      </c>
      <c r="J131" s="95">
        <v>7321528.2700000005</v>
      </c>
      <c r="M131" s="74">
        <v>3.1785190520144051E-2</v>
      </c>
      <c r="N131" s="95">
        <v>8686236.0300000012</v>
      </c>
      <c r="Q131" s="74">
        <v>3.0601690222025558E-2</v>
      </c>
      <c r="R131" s="95">
        <v>9340200.3500000015</v>
      </c>
      <c r="U131" s="74">
        <v>3.0088539179542906E-2</v>
      </c>
      <c r="V131" s="95">
        <v>10071043.759999996</v>
      </c>
      <c r="Y131" s="74">
        <v>3.2510962173780522E-2</v>
      </c>
      <c r="Z131" s="95">
        <v>12032946.040000001</v>
      </c>
      <c r="AC131" s="74">
        <v>3.0683982774621837E-2</v>
      </c>
      <c r="AD131" s="95">
        <v>13830223.979999997</v>
      </c>
      <c r="AG131" s="74">
        <v>3.0729133963583313E-2</v>
      </c>
      <c r="AH131" s="95">
        <v>14867652.23</v>
      </c>
      <c r="AK131" s="74">
        <v>3.1458085403195099E-2</v>
      </c>
      <c r="AL131" s="21">
        <v>16174626.720000001</v>
      </c>
    </row>
    <row r="132" spans="1:39">
      <c r="A132" s="77" t="s">
        <v>55</v>
      </c>
      <c r="B132" s="23" t="s">
        <v>61</v>
      </c>
      <c r="C132" s="51"/>
      <c r="D132" s="51"/>
      <c r="E132" s="74">
        <v>2.0575428175669503E-2</v>
      </c>
      <c r="F132" s="119">
        <v>3581270.26</v>
      </c>
      <c r="H132" s="51"/>
      <c r="I132" s="74">
        <v>1.9587883625140336E-2</v>
      </c>
      <c r="J132" s="95">
        <v>3970768.3699999992</v>
      </c>
      <c r="L132" s="51"/>
      <c r="M132" s="74">
        <v>1.7928891402496993E-2</v>
      </c>
      <c r="N132" s="95">
        <v>4899595.6899999995</v>
      </c>
      <c r="P132" s="51"/>
      <c r="Q132" s="74">
        <v>1.6506970033065053E-2</v>
      </c>
      <c r="R132" s="95">
        <v>5038231.7500000009</v>
      </c>
      <c r="T132" s="51"/>
      <c r="U132" s="74">
        <v>1.9121370380620877E-2</v>
      </c>
      <c r="V132" s="95">
        <v>6400183.0300000003</v>
      </c>
      <c r="X132" s="51"/>
      <c r="Y132" s="74">
        <v>1.8414436720347132E-2</v>
      </c>
      <c r="Z132" s="95">
        <v>6815544.9300000006</v>
      </c>
      <c r="AB132" s="51"/>
      <c r="AC132" s="74">
        <v>1.7786985766109997E-2</v>
      </c>
      <c r="AD132" s="95">
        <v>8017146.8900000015</v>
      </c>
      <c r="AF132" s="51"/>
      <c r="AG132" s="74">
        <v>1.7377306600928268E-2</v>
      </c>
      <c r="AH132" s="95">
        <v>8407648.3100000005</v>
      </c>
      <c r="AK132" s="74">
        <v>1.6764235315422083E-2</v>
      </c>
      <c r="AL132" s="21">
        <v>8619572.5200000014</v>
      </c>
    </row>
    <row r="133" spans="1:39">
      <c r="A133" s="77">
        <v>0</v>
      </c>
      <c r="B133" s="23" t="s">
        <v>62</v>
      </c>
      <c r="E133" s="74">
        <v>2.3153282430509379E-2</v>
      </c>
      <c r="F133" s="119">
        <v>4029960.4499999997</v>
      </c>
      <c r="I133" s="74">
        <v>2.0509572271796461E-2</v>
      </c>
      <c r="J133" s="95">
        <v>4157608.98</v>
      </c>
      <c r="M133" s="74">
        <v>1.6816550180508521E-2</v>
      </c>
      <c r="N133" s="95">
        <v>4595615.8100000005</v>
      </c>
      <c r="Q133" s="74">
        <v>1.7362292517630388E-2</v>
      </c>
      <c r="R133" s="95">
        <v>5299291.95</v>
      </c>
      <c r="U133" s="74">
        <v>1.6247410962896378E-2</v>
      </c>
      <c r="V133" s="95">
        <v>5438229.6800000006</v>
      </c>
      <c r="Y133" s="74">
        <v>1.5251544287154004E-2</v>
      </c>
      <c r="Z133" s="95">
        <v>5644896.2800000012</v>
      </c>
      <c r="AC133" s="74">
        <v>1.3314797506608456E-2</v>
      </c>
      <c r="AD133" s="95">
        <v>6001392.7500000019</v>
      </c>
      <c r="AG133" s="74">
        <v>1.3643793702609064E-2</v>
      </c>
      <c r="AH133" s="95">
        <v>6601265.7599999998</v>
      </c>
      <c r="AK133" s="74">
        <v>1.3180318574017854E-2</v>
      </c>
      <c r="AL133" s="95">
        <v>6776850.2199999997</v>
      </c>
    </row>
    <row r="134" spans="1:39" ht="13.5" thickBot="1">
      <c r="A134" s="77" t="s">
        <v>55</v>
      </c>
      <c r="B134" s="23" t="s">
        <v>63</v>
      </c>
      <c r="E134" s="74">
        <v>1.7039824282746752E-3</v>
      </c>
      <c r="F134" s="119">
        <v>296587.83</v>
      </c>
      <c r="I134" s="74">
        <v>2.9954740301900845E-3</v>
      </c>
      <c r="J134" s="95">
        <v>607229.12999999989</v>
      </c>
      <c r="M134" s="74">
        <v>2.4606542116900158E-3</v>
      </c>
      <c r="N134" s="95">
        <v>672445.96999999986</v>
      </c>
      <c r="Q134" s="74">
        <v>3.9930163591185086E-3</v>
      </c>
      <c r="R134" s="95">
        <v>1218742.25</v>
      </c>
      <c r="U134" s="74">
        <v>6.9483808434207097E-3</v>
      </c>
      <c r="V134" s="95">
        <v>2325717.6800000006</v>
      </c>
      <c r="Y134" s="74">
        <v>7.4796302147314715E-3</v>
      </c>
      <c r="Z134" s="95">
        <v>2768358.1400000006</v>
      </c>
      <c r="AC134" s="74">
        <v>6.613818208525509E-3</v>
      </c>
      <c r="AD134" s="95">
        <v>2981053.2700000005</v>
      </c>
      <c r="AG134" s="74">
        <v>6.3329662717730405E-3</v>
      </c>
      <c r="AH134" s="95">
        <v>3064073.9899999998</v>
      </c>
      <c r="AK134" s="74">
        <v>6.9233496428352699E-3</v>
      </c>
      <c r="AL134" s="95">
        <v>3559739.72</v>
      </c>
    </row>
    <row r="135" spans="1:39" ht="13.5" thickBot="1">
      <c r="A135" s="77" t="s">
        <v>195</v>
      </c>
      <c r="E135" s="109">
        <v>1</v>
      </c>
      <c r="F135" s="130">
        <v>174055685.71519989</v>
      </c>
      <c r="G135" s="81">
        <v>0</v>
      </c>
      <c r="I135" s="109">
        <v>1</v>
      </c>
      <c r="J135" s="113">
        <v>202715538.1352002</v>
      </c>
      <c r="K135" s="81">
        <v>0</v>
      </c>
      <c r="M135" s="109">
        <v>1</v>
      </c>
      <c r="N135" s="113">
        <v>273279344.49519968</v>
      </c>
      <c r="O135" s="81">
        <v>0</v>
      </c>
      <c r="Q135" s="109">
        <v>1</v>
      </c>
      <c r="R135" s="113">
        <v>305218446.50519973</v>
      </c>
      <c r="S135" s="81">
        <v>0</v>
      </c>
      <c r="U135" s="109">
        <v>1.0000000000000002</v>
      </c>
      <c r="V135" s="113">
        <v>334713616.36749929</v>
      </c>
      <c r="W135" s="81">
        <v>6.5565109252929688E-7</v>
      </c>
      <c r="Y135" s="109">
        <v>0.99999999999999989</v>
      </c>
      <c r="Z135" s="113">
        <v>370119653.0474987</v>
      </c>
      <c r="AA135" s="81">
        <v>1.3113021850585938E-6</v>
      </c>
      <c r="AC135" s="109">
        <v>1</v>
      </c>
      <c r="AD135" s="113">
        <v>450731056.70749897</v>
      </c>
      <c r="AE135" s="81">
        <v>9.5367431640625E-7</v>
      </c>
      <c r="AG135" s="109">
        <v>1</v>
      </c>
      <c r="AH135" s="113">
        <v>483829197.64740056</v>
      </c>
      <c r="AI135" s="81">
        <v>-4.76837158203125E-7</v>
      </c>
      <c r="AK135" s="108">
        <v>0.99999999999999989</v>
      </c>
      <c r="AL135" s="22">
        <v>514164371.82019967</v>
      </c>
      <c r="AM135" s="81">
        <v>0</v>
      </c>
    </row>
    <row r="136" spans="1:39">
      <c r="A136" s="77" t="s">
        <v>57</v>
      </c>
      <c r="E136" s="74"/>
      <c r="F136" s="116"/>
      <c r="I136" s="74"/>
      <c r="M136" s="74"/>
      <c r="Q136" s="74"/>
      <c r="U136" s="74"/>
      <c r="Y136" s="74"/>
      <c r="AC136" s="74"/>
      <c r="AG136" s="74"/>
      <c r="AK136" s="74"/>
      <c r="AL136" s="95"/>
    </row>
    <row r="137" spans="1:39">
      <c r="A137" s="77" t="s">
        <v>58</v>
      </c>
      <c r="B137" s="78" t="s">
        <v>70</v>
      </c>
      <c r="E137" s="74"/>
      <c r="F137" s="116"/>
      <c r="I137" s="74"/>
      <c r="M137" s="74"/>
      <c r="Q137" s="74"/>
      <c r="U137" s="74"/>
      <c r="Y137" s="74"/>
      <c r="AC137" s="74"/>
      <c r="AG137" s="74"/>
      <c r="AJ137" s="51"/>
      <c r="AK137" s="74"/>
      <c r="AL137" s="95"/>
    </row>
    <row r="138" spans="1:39">
      <c r="A138" s="77" t="s">
        <v>59</v>
      </c>
      <c r="B138" s="23" t="s">
        <v>255</v>
      </c>
      <c r="E138" s="9">
        <v>0</v>
      </c>
      <c r="F138" s="119">
        <v>0</v>
      </c>
      <c r="I138" s="9">
        <v>0</v>
      </c>
      <c r="J138" s="95">
        <v>0</v>
      </c>
      <c r="M138" s="9">
        <v>0</v>
      </c>
      <c r="N138" s="95">
        <v>0</v>
      </c>
      <c r="Q138" s="9">
        <v>0</v>
      </c>
      <c r="R138" s="95">
        <v>0</v>
      </c>
      <c r="U138" s="9">
        <v>0</v>
      </c>
      <c r="V138" s="95">
        <v>0</v>
      </c>
      <c r="Y138" s="9">
        <v>0</v>
      </c>
      <c r="Z138" s="95">
        <v>0</v>
      </c>
      <c r="AC138" s="9">
        <v>0</v>
      </c>
      <c r="AD138" s="95">
        <v>0</v>
      </c>
      <c r="AG138" s="9">
        <v>0</v>
      </c>
      <c r="AH138" s="95">
        <v>0</v>
      </c>
      <c r="AK138" s="74">
        <v>0</v>
      </c>
      <c r="AL138" s="95">
        <v>0</v>
      </c>
    </row>
    <row r="139" spans="1:39">
      <c r="A139" s="77" t="s">
        <v>60</v>
      </c>
      <c r="B139" s="23" t="s">
        <v>256</v>
      </c>
      <c r="E139" s="9">
        <v>0</v>
      </c>
      <c r="F139" s="119">
        <v>0</v>
      </c>
      <c r="I139" s="9">
        <v>0</v>
      </c>
      <c r="J139" s="95">
        <v>0</v>
      </c>
      <c r="M139" s="9">
        <v>0</v>
      </c>
      <c r="N139" s="95">
        <v>0</v>
      </c>
      <c r="Q139" s="9">
        <v>0</v>
      </c>
      <c r="R139" s="95">
        <v>0</v>
      </c>
      <c r="U139" s="9">
        <v>0</v>
      </c>
      <c r="V139" s="95">
        <v>0</v>
      </c>
      <c r="Y139" s="9">
        <v>0</v>
      </c>
      <c r="Z139" s="95">
        <v>0</v>
      </c>
      <c r="AC139" s="9">
        <v>0</v>
      </c>
      <c r="AD139" s="95">
        <v>0</v>
      </c>
      <c r="AG139" s="9">
        <v>2.8759994369212849E-4</v>
      </c>
      <c r="AH139" s="95">
        <v>139149.25</v>
      </c>
      <c r="AK139" s="74">
        <v>4.9036027352001507E-3</v>
      </c>
      <c r="AL139" s="95">
        <v>2521257.8199999998</v>
      </c>
    </row>
    <row r="140" spans="1:39">
      <c r="A140" s="77" t="s">
        <v>61</v>
      </c>
      <c r="B140" s="23" t="s">
        <v>257</v>
      </c>
      <c r="E140" s="9">
        <v>0</v>
      </c>
      <c r="F140" s="119">
        <v>0</v>
      </c>
      <c r="I140" s="9">
        <v>0</v>
      </c>
      <c r="J140" s="95">
        <v>0</v>
      </c>
      <c r="M140" s="9">
        <v>0</v>
      </c>
      <c r="N140" s="95">
        <v>0</v>
      </c>
      <c r="Q140" s="9">
        <v>0</v>
      </c>
      <c r="R140" s="95">
        <v>0</v>
      </c>
      <c r="U140" s="9">
        <v>0</v>
      </c>
      <c r="V140" s="95">
        <v>0</v>
      </c>
      <c r="Y140" s="9">
        <v>0</v>
      </c>
      <c r="Z140" s="95">
        <v>0</v>
      </c>
      <c r="AC140" s="9">
        <v>3.2214162267994407E-3</v>
      </c>
      <c r="AD140" s="95">
        <v>1451992.3399999996</v>
      </c>
      <c r="AG140" s="9">
        <v>3.5996038653070689E-3</v>
      </c>
      <c r="AH140" s="95">
        <v>1741593.4499999995</v>
      </c>
      <c r="AK140" s="74">
        <v>4.4161770135135482E-3</v>
      </c>
      <c r="AL140" s="95">
        <v>2270640.8800000004</v>
      </c>
    </row>
    <row r="141" spans="1:39">
      <c r="A141" s="52" t="s">
        <v>62</v>
      </c>
      <c r="B141" s="23" t="s">
        <v>258</v>
      </c>
      <c r="E141" s="9">
        <v>0</v>
      </c>
      <c r="F141" s="119">
        <v>0</v>
      </c>
      <c r="I141" s="9">
        <v>0</v>
      </c>
      <c r="J141" s="95">
        <v>0</v>
      </c>
      <c r="M141" s="9">
        <v>0</v>
      </c>
      <c r="N141" s="95">
        <v>0</v>
      </c>
      <c r="Q141" s="9">
        <v>0</v>
      </c>
      <c r="R141" s="95">
        <v>0</v>
      </c>
      <c r="U141" s="9">
        <v>0</v>
      </c>
      <c r="V141" s="95">
        <v>0</v>
      </c>
      <c r="Y141" s="9">
        <v>1.6060407900677276E-3</v>
      </c>
      <c r="Z141" s="95">
        <v>594427.26</v>
      </c>
      <c r="AC141" s="9">
        <v>2.3638794002416273E-3</v>
      </c>
      <c r="AD141" s="95">
        <v>1065473.8600000001</v>
      </c>
      <c r="AG141" s="9">
        <v>2.3232990598041478E-3</v>
      </c>
      <c r="AH141" s="95">
        <v>1124079.9200000002</v>
      </c>
      <c r="AK141" s="74">
        <v>2.2540912469238257E-3</v>
      </c>
      <c r="AL141" s="95">
        <v>1158973.4100000001</v>
      </c>
    </row>
    <row r="142" spans="1:39">
      <c r="A142" s="52" t="s">
        <v>196</v>
      </c>
      <c r="B142" s="23" t="s">
        <v>259</v>
      </c>
      <c r="E142" s="9">
        <v>0</v>
      </c>
      <c r="F142" s="119">
        <v>0</v>
      </c>
      <c r="I142" s="9">
        <v>0</v>
      </c>
      <c r="J142" s="95">
        <v>0</v>
      </c>
      <c r="M142" s="9">
        <v>0</v>
      </c>
      <c r="N142" s="95">
        <v>0</v>
      </c>
      <c r="Q142" s="9">
        <v>0</v>
      </c>
      <c r="R142" s="95">
        <v>0</v>
      </c>
      <c r="U142" s="9">
        <v>7.5152224677891661E-3</v>
      </c>
      <c r="V142" s="95">
        <v>2515447.29</v>
      </c>
      <c r="Y142" s="9">
        <v>7.6954445043599636E-3</v>
      </c>
      <c r="Z142" s="95">
        <v>2848235.25</v>
      </c>
      <c r="AC142" s="9">
        <v>7.4228429796688745E-3</v>
      </c>
      <c r="AD142" s="95">
        <v>3345705.86</v>
      </c>
      <c r="AG142" s="9">
        <v>7.7846429035580084E-3</v>
      </c>
      <c r="AH142" s="95">
        <v>3766437.5299999989</v>
      </c>
      <c r="AK142" s="74">
        <v>1.0162690583756066E-2</v>
      </c>
      <c r="AL142" s="95">
        <v>5225293.419999999</v>
      </c>
    </row>
    <row r="143" spans="1:39">
      <c r="A143" s="52"/>
      <c r="B143" s="23" t="s">
        <v>266</v>
      </c>
      <c r="E143" s="9">
        <v>0</v>
      </c>
      <c r="F143" s="119">
        <v>0</v>
      </c>
      <c r="I143" s="9">
        <v>0</v>
      </c>
      <c r="J143" s="95">
        <v>0</v>
      </c>
      <c r="M143" s="9">
        <v>0</v>
      </c>
      <c r="N143" s="95">
        <v>0</v>
      </c>
      <c r="Q143" s="9">
        <v>5.1988530449877841E-3</v>
      </c>
      <c r="R143" s="95">
        <v>1586785.8500000003</v>
      </c>
      <c r="U143" s="9">
        <v>7.7834970034190796E-3</v>
      </c>
      <c r="V143" s="95">
        <v>2605242.4300000002</v>
      </c>
      <c r="Y143" s="9">
        <v>9.7223383313238734E-3</v>
      </c>
      <c r="Z143" s="95">
        <v>3598428.4900000016</v>
      </c>
      <c r="AC143" s="9">
        <v>9.9139398617030024E-3</v>
      </c>
      <c r="AD143" s="95">
        <v>4468520.5900000008</v>
      </c>
      <c r="AG143" s="9">
        <v>1.2345204359396509E-2</v>
      </c>
      <c r="AH143" s="95">
        <v>5972970.3200000003</v>
      </c>
      <c r="AK143" s="74">
        <v>1.3416444386411664E-2</v>
      </c>
      <c r="AL143" s="95">
        <v>6898257.700000002</v>
      </c>
    </row>
    <row r="144" spans="1:39">
      <c r="A144" s="52" t="s">
        <v>197</v>
      </c>
      <c r="B144" s="23" t="s">
        <v>268</v>
      </c>
      <c r="E144" s="9">
        <v>0</v>
      </c>
      <c r="F144" s="119">
        <v>0</v>
      </c>
      <c r="I144" s="9">
        <v>0</v>
      </c>
      <c r="J144" s="95">
        <v>0</v>
      </c>
      <c r="M144" s="9">
        <v>2.4111238491776071E-2</v>
      </c>
      <c r="N144" s="95">
        <v>6589103.4500000002</v>
      </c>
      <c r="Q144" s="9">
        <v>2.6463753985008203E-2</v>
      </c>
      <c r="R144" s="95">
        <v>8077225.8799999999</v>
      </c>
      <c r="U144" s="9">
        <v>2.5336197439571585E-2</v>
      </c>
      <c r="V144" s="95">
        <v>8480370.2700000014</v>
      </c>
      <c r="Y144" s="9">
        <v>2.4645956233049104E-2</v>
      </c>
      <c r="Z144" s="95">
        <v>9121952.7700000033</v>
      </c>
      <c r="AC144" s="9">
        <v>3.6903493718637326E-2</v>
      </c>
      <c r="AD144" s="95">
        <v>16633550.719999993</v>
      </c>
      <c r="AG144" s="9">
        <v>3.8438855964938137E-2</v>
      </c>
      <c r="AH144" s="95">
        <v>18597840.840000004</v>
      </c>
      <c r="AK144" s="74">
        <v>3.7596678493234607E-2</v>
      </c>
      <c r="AL144" s="21">
        <v>19330872.579999994</v>
      </c>
    </row>
    <row r="145" spans="1:39">
      <c r="A145" s="52" t="s">
        <v>198</v>
      </c>
      <c r="B145" s="23" t="s">
        <v>270</v>
      </c>
      <c r="C145" s="51"/>
      <c r="D145" s="51"/>
      <c r="E145" s="9">
        <v>4.9463859595413081E-4</v>
      </c>
      <c r="F145" s="119">
        <v>86094.659999999974</v>
      </c>
      <c r="H145" s="51"/>
      <c r="I145" s="9">
        <v>1.1834246708804385E-2</v>
      </c>
      <c r="J145" s="95">
        <v>2398985.69</v>
      </c>
      <c r="L145" s="51"/>
      <c r="M145" s="9">
        <v>1.8067704564794597E-2</v>
      </c>
      <c r="N145" s="95">
        <v>4937530.4600000009</v>
      </c>
      <c r="P145" s="51"/>
      <c r="Q145" s="9">
        <v>1.9783327413984222E-2</v>
      </c>
      <c r="R145" s="95">
        <v>6038236.46</v>
      </c>
      <c r="T145" s="51"/>
      <c r="U145" s="9">
        <v>2.0553147149074202E-2</v>
      </c>
      <c r="V145" s="95">
        <v>6879418.21</v>
      </c>
      <c r="X145" s="51"/>
      <c r="Y145" s="9">
        <v>2.5709414703192771E-2</v>
      </c>
      <c r="Z145" s="95">
        <v>9515559.6500000022</v>
      </c>
      <c r="AB145" s="51"/>
      <c r="AC145" s="9">
        <v>2.6671865674881855E-2</v>
      </c>
      <c r="AD145" s="95">
        <v>12021838.199999997</v>
      </c>
      <c r="AF145" s="51"/>
      <c r="AG145" s="9">
        <v>2.6667252436887591E-2</v>
      </c>
      <c r="AH145" s="95">
        <v>12902395.350000001</v>
      </c>
      <c r="AK145" s="74">
        <v>2.6785862935707425E-2</v>
      </c>
      <c r="AL145" s="21">
        <v>13772336.389999986</v>
      </c>
    </row>
    <row r="146" spans="1:39">
      <c r="A146" s="80" t="str">
        <f t="shared" ref="A146:A166" si="0">RIGHT(B146,2)&amp;LEFT(B146,4)</f>
        <v>Q32026</v>
      </c>
      <c r="B146" s="23" t="s">
        <v>279</v>
      </c>
      <c r="E146" s="9">
        <v>9.523847946641583E-3</v>
      </c>
      <c r="F146" s="119">
        <v>1657679.8849999998</v>
      </c>
      <c r="I146" s="9">
        <v>1.9561871583594327E-2</v>
      </c>
      <c r="J146" s="95">
        <v>3965495.3250000007</v>
      </c>
      <c r="M146" s="9">
        <v>2.4083284622762973E-2</v>
      </c>
      <c r="N146" s="95">
        <v>6581464.2349999966</v>
      </c>
      <c r="Q146" s="9">
        <v>2.569953928019339E-2</v>
      </c>
      <c r="R146" s="95">
        <v>7843973.4549999926</v>
      </c>
      <c r="U146" s="9">
        <v>3.1684467725256647E-2</v>
      </c>
      <c r="V146" s="95">
        <v>10605222.774999991</v>
      </c>
      <c r="Y146" s="9">
        <v>3.5857358169782916E-2</v>
      </c>
      <c r="Z146" s="95">
        <v>13271512.964999991</v>
      </c>
      <c r="AC146" s="9">
        <v>3.3650933077023139E-2</v>
      </c>
      <c r="AD146" s="95">
        <v>15167520.625000004</v>
      </c>
      <c r="AG146" s="9">
        <v>3.5241232955572986E-2</v>
      </c>
      <c r="AH146" s="95">
        <v>17050737.464999996</v>
      </c>
      <c r="AK146" s="9">
        <v>3.9025759912078906E-2</v>
      </c>
      <c r="AL146" s="95">
        <v>20065655.329999994</v>
      </c>
    </row>
    <row r="147" spans="1:39">
      <c r="A147" s="80" t="str">
        <f t="shared" si="0"/>
        <v>Q42026</v>
      </c>
      <c r="B147" s="23" t="s">
        <v>281</v>
      </c>
      <c r="E147" s="9">
        <v>2.6827604802525679E-2</v>
      </c>
      <c r="F147" s="119">
        <v>4669497.1499999985</v>
      </c>
      <c r="I147" s="9">
        <v>2.8777226815782223E-2</v>
      </c>
      <c r="J147" s="95">
        <v>5833591.0200000005</v>
      </c>
      <c r="M147" s="9">
        <v>2.8880935785977887E-2</v>
      </c>
      <c r="N147" s="95">
        <v>7892563.200000002</v>
      </c>
      <c r="Q147" s="9">
        <v>3.4705871847819425E-2</v>
      </c>
      <c r="R147" s="95">
        <v>10592872.290000001</v>
      </c>
      <c r="U147" s="9">
        <v>3.7274945027337782E-2</v>
      </c>
      <c r="V147" s="95">
        <v>12476431.649999993</v>
      </c>
      <c r="Y147" s="9">
        <v>3.8521155935943345E-2</v>
      </c>
      <c r="Z147" s="95">
        <v>14257436.869999995</v>
      </c>
      <c r="AC147" s="9">
        <v>3.6894475103346681E-2</v>
      </c>
      <c r="AD147" s="95">
        <v>16629485.75</v>
      </c>
      <c r="AG147" s="9">
        <v>4.1470925271902756E-2</v>
      </c>
      <c r="AH147" s="95">
        <v>20064844.500000004</v>
      </c>
      <c r="AK147" s="9">
        <v>4.2090844943974297E-2</v>
      </c>
      <c r="AL147" s="95">
        <v>21641612.849999983</v>
      </c>
    </row>
    <row r="148" spans="1:39">
      <c r="A148" s="80" t="str">
        <f t="shared" si="0"/>
        <v>Q12027</v>
      </c>
      <c r="B148" s="23" t="s">
        <v>283</v>
      </c>
      <c r="E148" s="9">
        <v>0.13134191312776869</v>
      </c>
      <c r="F148" s="119">
        <v>22860806.752600003</v>
      </c>
      <c r="I148" s="9">
        <v>0.11723052485868375</v>
      </c>
      <c r="J148" s="95">
        <v>23764448.932600014</v>
      </c>
      <c r="M148" s="9">
        <v>0.16070220240656133</v>
      </c>
      <c r="N148" s="95">
        <v>43916592.532600038</v>
      </c>
      <c r="Q148" s="9">
        <v>0.15821638166216562</v>
      </c>
      <c r="R148" s="95">
        <v>48290558.222600006</v>
      </c>
      <c r="U148" s="9">
        <v>0.15143560755038832</v>
      </c>
      <c r="V148" s="95">
        <v>50687559.849999972</v>
      </c>
      <c r="Y148" s="9">
        <v>0.14032713846009801</v>
      </c>
      <c r="Z148" s="95">
        <v>51937831.79999996</v>
      </c>
      <c r="AC148" s="9">
        <v>0.16192350798530092</v>
      </c>
      <c r="AD148" s="95">
        <v>72983953.859999999</v>
      </c>
      <c r="AG148" s="9">
        <v>0.15833962448423891</v>
      </c>
      <c r="AH148" s="95">
        <v>76609333.469999954</v>
      </c>
      <c r="AK148" s="9">
        <v>0.15325854316011575</v>
      </c>
      <c r="AL148" s="95">
        <v>78800082.569999918</v>
      </c>
    </row>
    <row r="149" spans="1:39">
      <c r="A149" s="80" t="str">
        <f t="shared" si="0"/>
        <v>Q22027</v>
      </c>
      <c r="B149" s="23" t="s">
        <v>294</v>
      </c>
      <c r="E149" s="9">
        <v>7.6300189996265311E-2</v>
      </c>
      <c r="F149" s="119">
        <v>13280481.889999997</v>
      </c>
      <c r="I149" s="9">
        <v>9.643514951953007E-2</v>
      </c>
      <c r="J149" s="95">
        <v>19548903.230000008</v>
      </c>
      <c r="M149" s="9">
        <v>9.473462847264226E-2</v>
      </c>
      <c r="N149" s="95">
        <v>25889017.169999991</v>
      </c>
      <c r="Q149" s="9">
        <v>8.7939072547316394E-2</v>
      </c>
      <c r="R149" s="95">
        <v>26840627.109999992</v>
      </c>
      <c r="U149" s="9">
        <v>8.3575233937558391E-2</v>
      </c>
      <c r="V149" s="95">
        <v>27973768.789999992</v>
      </c>
      <c r="Y149" s="9">
        <v>9.1233034295713084E-2</v>
      </c>
      <c r="Z149" s="95">
        <v>33767138.999999993</v>
      </c>
      <c r="AC149" s="9">
        <v>8.9413595713581942E-2</v>
      </c>
      <c r="AD149" s="95">
        <v>40301484.479999982</v>
      </c>
      <c r="AG149" s="9">
        <v>8.5129168744414063E-2</v>
      </c>
      <c r="AH149" s="95">
        <v>41187977.409999996</v>
      </c>
      <c r="AK149" s="9">
        <v>8.2112327037634172E-2</v>
      </c>
      <c r="AL149" s="95">
        <v>42219233.049999997</v>
      </c>
    </row>
    <row r="150" spans="1:39">
      <c r="A150" s="80" t="str">
        <f t="shared" si="0"/>
        <v>Q32027</v>
      </c>
      <c r="B150" s="23" t="s">
        <v>295</v>
      </c>
      <c r="E150" s="9">
        <v>0.10420304361488671</v>
      </c>
      <c r="F150" s="119">
        <v>18137132.209999993</v>
      </c>
      <c r="I150" s="9">
        <v>0.10608239835891439</v>
      </c>
      <c r="J150" s="95">
        <v>21504550.469999984</v>
      </c>
      <c r="M150" s="9">
        <v>9.3589339791647561E-2</v>
      </c>
      <c r="N150" s="95">
        <v>25576033.429999989</v>
      </c>
      <c r="Q150" s="9">
        <v>8.9544790109972447E-2</v>
      </c>
      <c r="R150" s="95">
        <v>27330721.729999989</v>
      </c>
      <c r="U150" s="9">
        <v>9.6421133834499351E-2</v>
      </c>
      <c r="V150" s="95">
        <v>32273466.399999995</v>
      </c>
      <c r="Y150" s="9">
        <v>9.4873359063409421E-2</v>
      </c>
      <c r="Z150" s="95">
        <v>35114494.73999998</v>
      </c>
      <c r="AC150" s="9">
        <v>8.7463436395915084E-2</v>
      </c>
      <c r="AD150" s="95">
        <v>39422487.110000022</v>
      </c>
      <c r="AG150" s="9">
        <v>8.54521101269511E-2</v>
      </c>
      <c r="AH150" s="95">
        <v>41344225.880000032</v>
      </c>
      <c r="AK150" s="9">
        <v>9.1285640239602547E-2</v>
      </c>
      <c r="AL150" s="95">
        <v>46935823.870000012</v>
      </c>
    </row>
    <row r="151" spans="1:39">
      <c r="A151" s="80" t="str">
        <f t="shared" si="0"/>
        <v>Q42027</v>
      </c>
      <c r="B151" s="23" t="s">
        <v>296</v>
      </c>
      <c r="E151" s="9">
        <v>0.18537498368651276</v>
      </c>
      <c r="F151" s="119">
        <v>32265569.89999998</v>
      </c>
      <c r="I151" s="9">
        <v>0.17572922464503635</v>
      </c>
      <c r="J151" s="95">
        <v>35623044.339999989</v>
      </c>
      <c r="M151" s="9">
        <v>0.15149611938829563</v>
      </c>
      <c r="N151" s="95">
        <v>41400760.199999996</v>
      </c>
      <c r="Q151" s="9">
        <v>0.1593498869969884</v>
      </c>
      <c r="R151" s="95">
        <v>48636524.959999979</v>
      </c>
      <c r="U151" s="9">
        <v>0.15927165004087457</v>
      </c>
      <c r="V151" s="95">
        <v>53310389.970000021</v>
      </c>
      <c r="Y151" s="9">
        <v>0.15417256541272278</v>
      </c>
      <c r="Z151" s="95">
        <v>57062296.41999995</v>
      </c>
      <c r="AC151" s="9">
        <v>0.14218096930824084</v>
      </c>
      <c r="AD151" s="95">
        <v>64085378.540000021</v>
      </c>
      <c r="AG151" s="9">
        <v>0.14721330663038554</v>
      </c>
      <c r="AH151" s="95">
        <v>71226096.030000135</v>
      </c>
      <c r="AK151" s="9">
        <v>0.14823687701304422</v>
      </c>
      <c r="AL151" s="95">
        <v>76218120.750000119</v>
      </c>
    </row>
    <row r="152" spans="1:39">
      <c r="A152" s="80" t="str">
        <f t="shared" si="0"/>
        <v>Q12028</v>
      </c>
      <c r="B152" s="23" t="s">
        <v>297</v>
      </c>
      <c r="E152" s="9">
        <v>0.19354407618962438</v>
      </c>
      <c r="F152" s="119">
        <v>33687446.897299975</v>
      </c>
      <c r="I152" s="9">
        <v>0.17459321940923445</v>
      </c>
      <c r="J152" s="95">
        <v>35392758.427299999</v>
      </c>
      <c r="M152" s="9">
        <v>0.17226714845302499</v>
      </c>
      <c r="N152" s="95">
        <v>47077053.407299981</v>
      </c>
      <c r="Q152" s="9">
        <v>0.16737684508341025</v>
      </c>
      <c r="R152" s="95">
        <v>51086500.637300007</v>
      </c>
      <c r="U152" s="9">
        <v>0.16036552412993477</v>
      </c>
      <c r="V152" s="95">
        <v>53676524.522200063</v>
      </c>
      <c r="Y152" s="9">
        <v>0.15321608367800527</v>
      </c>
      <c r="Z152" s="95">
        <v>56708283.732200027</v>
      </c>
      <c r="AC152" s="9">
        <v>0.15649261800917807</v>
      </c>
      <c r="AD152" s="95">
        <v>70536083.082199991</v>
      </c>
      <c r="AG152" s="9">
        <v>0.15429200475123739</v>
      </c>
      <c r="AH152" s="95">
        <v>74650976.862200052</v>
      </c>
      <c r="AK152" s="9">
        <v>0.1482845665678709</v>
      </c>
      <c r="AL152" s="95">
        <v>76242641.019999966</v>
      </c>
    </row>
    <row r="153" spans="1:39">
      <c r="A153" s="80" t="str">
        <f t="shared" si="0"/>
        <v>Q22028</v>
      </c>
      <c r="B153" s="23" t="s">
        <v>298</v>
      </c>
      <c r="E153" s="9">
        <v>0.12547057765084468</v>
      </c>
      <c r="F153" s="119">
        <v>21838867.430100013</v>
      </c>
      <c r="I153" s="9">
        <v>0.12640713295006409</v>
      </c>
      <c r="J153" s="95">
        <v>25624689.980100006</v>
      </c>
      <c r="M153" s="9">
        <v>0.11305428673056071</v>
      </c>
      <c r="N153" s="95">
        <v>30895401.370100025</v>
      </c>
      <c r="Q153" s="9">
        <v>0.10909807431816773</v>
      </c>
      <c r="R153" s="95">
        <v>33298744.760100015</v>
      </c>
      <c r="U153" s="9">
        <v>0.10539215229107494</v>
      </c>
      <c r="V153" s="95">
        <v>35276188.430100001</v>
      </c>
      <c r="Y153" s="9">
        <v>0.11245726582575792</v>
      </c>
      <c r="Z153" s="95">
        <v>41622644.210099995</v>
      </c>
      <c r="AC153" s="9">
        <v>0.10440307054465493</v>
      </c>
      <c r="AD153" s="95">
        <v>47057706.310099989</v>
      </c>
      <c r="AG153" s="9">
        <v>0.10040517576515265</v>
      </c>
      <c r="AH153" s="95">
        <v>48578955.630099997</v>
      </c>
      <c r="AK153" s="9">
        <v>9.6463445346314555E-2</v>
      </c>
      <c r="AL153" s="95">
        <v>49598066.780100018</v>
      </c>
    </row>
    <row r="154" spans="1:39">
      <c r="A154" s="80" t="str">
        <f t="shared" si="0"/>
        <v>Q32028</v>
      </c>
      <c r="B154" s="23" t="s">
        <v>299</v>
      </c>
      <c r="E154" s="9">
        <v>6.5294831441450124E-2</v>
      </c>
      <c r="F154" s="119">
        <v>11364936.6602</v>
      </c>
      <c r="I154" s="9">
        <v>6.8939583658749276E-2</v>
      </c>
      <c r="J154" s="95">
        <v>13975124.800199999</v>
      </c>
      <c r="M154" s="9">
        <v>5.9496615634210832E-2</v>
      </c>
      <c r="N154" s="95">
        <v>16259196.120200006</v>
      </c>
      <c r="Q154" s="9">
        <v>5.4809161083633894E-2</v>
      </c>
      <c r="R154" s="95">
        <v>16728767.000200003</v>
      </c>
      <c r="U154" s="9">
        <v>5.4412179964030888E-2</v>
      </c>
      <c r="V154" s="95">
        <v>18212497.530200008</v>
      </c>
      <c r="Y154" s="9">
        <v>5.4054234692672287E-2</v>
      </c>
      <c r="Z154" s="95">
        <v>20006534.590200003</v>
      </c>
      <c r="AC154" s="9">
        <v>4.9930049206270949E-2</v>
      </c>
      <c r="AD154" s="95">
        <v>22505023.840199977</v>
      </c>
      <c r="AG154" s="9">
        <v>4.7511388237574927E-2</v>
      </c>
      <c r="AH154" s="95">
        <v>22987396.850100003</v>
      </c>
      <c r="AK154" s="9">
        <v>4.7862958576806551E-2</v>
      </c>
      <c r="AL154" s="95">
        <v>24609428.030099992</v>
      </c>
    </row>
    <row r="155" spans="1:39">
      <c r="A155" s="80" t="str">
        <f t="shared" si="0"/>
        <v>Q42028</v>
      </c>
      <c r="B155" s="23" t="s">
        <v>300</v>
      </c>
      <c r="E155" s="9">
        <v>8.1624292947526031E-2</v>
      </c>
      <c r="F155" s="119">
        <v>14207172.280000003</v>
      </c>
      <c r="I155" s="9">
        <v>7.440942149160687E-2</v>
      </c>
      <c r="J155" s="95">
        <v>15083945.92</v>
      </c>
      <c r="M155" s="9">
        <v>5.951649565774509E-2</v>
      </c>
      <c r="N155" s="95">
        <v>16264628.919999998</v>
      </c>
      <c r="Q155" s="9">
        <v>6.1814442626352092E-2</v>
      </c>
      <c r="R155" s="95">
        <v>18866908.150000002</v>
      </c>
      <c r="U155" s="9">
        <v>5.8979041439190208E-2</v>
      </c>
      <c r="V155" s="95">
        <v>19741088.25</v>
      </c>
      <c r="Y155" s="9">
        <v>5.5908609903901396E-2</v>
      </c>
      <c r="Z155" s="95">
        <v>20692875.300000004</v>
      </c>
      <c r="AC155" s="9">
        <v>5.1149906794555187E-2</v>
      </c>
      <c r="AD155" s="95">
        <v>23054851.539999995</v>
      </c>
      <c r="AG155" s="9">
        <v>5.349860449898599E-2</v>
      </c>
      <c r="AH155" s="95">
        <v>25884186.889999986</v>
      </c>
      <c r="AK155" s="9">
        <v>5.1843489807810811E-2</v>
      </c>
      <c r="AL155" s="95">
        <v>26656075.369999986</v>
      </c>
    </row>
    <row r="156" spans="1:39" ht="13.5" thickBot="1">
      <c r="A156" s="80" t="str">
        <f t="shared" si="0"/>
        <v/>
      </c>
      <c r="E156" s="9"/>
      <c r="F156" s="119"/>
      <c r="I156" s="9"/>
      <c r="J156" s="95"/>
      <c r="M156" s="9"/>
      <c r="N156" s="95"/>
      <c r="Q156" s="9"/>
      <c r="R156" s="95"/>
      <c r="U156" s="9"/>
      <c r="V156" s="95"/>
      <c r="Y156" s="9"/>
      <c r="Z156" s="95"/>
      <c r="AC156" s="9"/>
      <c r="AD156" s="95"/>
      <c r="AG156" s="9"/>
      <c r="AH156" s="95"/>
      <c r="AK156" s="9"/>
      <c r="AL156" s="95"/>
    </row>
    <row r="157" spans="1:39" ht="13.5" thickBot="1">
      <c r="A157" s="80" t="str">
        <f t="shared" si="0"/>
        <v/>
      </c>
      <c r="E157" s="110">
        <v>1</v>
      </c>
      <c r="F157" s="129">
        <v>174055685.71519995</v>
      </c>
      <c r="G157" s="81">
        <v>0</v>
      </c>
      <c r="I157" s="110">
        <v>1.0000000000000002</v>
      </c>
      <c r="J157" s="22">
        <v>202715538.13519996</v>
      </c>
      <c r="K157" s="81">
        <v>2.384185791015625E-7</v>
      </c>
      <c r="M157" s="110">
        <v>0.99999999999999989</v>
      </c>
      <c r="N157" s="22">
        <v>273279344.49520004</v>
      </c>
      <c r="O157" s="81">
        <v>0</v>
      </c>
      <c r="Q157" s="110">
        <v>0.99999999999999978</v>
      </c>
      <c r="R157" s="22">
        <v>305218446.50520003</v>
      </c>
      <c r="S157" s="81">
        <v>0</v>
      </c>
      <c r="U157" s="110">
        <v>0.99999999999999978</v>
      </c>
      <c r="V157" s="22">
        <v>334713616.36750007</v>
      </c>
      <c r="W157" s="81">
        <v>-7.7486038208007813E-7</v>
      </c>
      <c r="Y157" s="110">
        <v>0.99999999999999978</v>
      </c>
      <c r="Z157" s="22">
        <v>370119653.04749995</v>
      </c>
      <c r="AA157" s="81">
        <v>-1.2516975402832031E-6</v>
      </c>
      <c r="AC157" s="110">
        <v>0.99999999999999989</v>
      </c>
      <c r="AD157" s="22">
        <v>450731056.70750004</v>
      </c>
      <c r="AE157" s="81">
        <v>-1.0728836059570313E-6</v>
      </c>
      <c r="AG157" s="110">
        <v>0.99999999999999989</v>
      </c>
      <c r="AH157" s="22">
        <v>483829197.6474002</v>
      </c>
      <c r="AI157" s="81">
        <v>0</v>
      </c>
      <c r="AK157" s="108">
        <v>1</v>
      </c>
      <c r="AL157" s="22">
        <v>514164371.82019997</v>
      </c>
      <c r="AM157" s="81">
        <v>0</v>
      </c>
    </row>
    <row r="158" spans="1:39">
      <c r="A158" s="80" t="str">
        <f t="shared" si="0"/>
        <v/>
      </c>
      <c r="E158" s="74"/>
      <c r="F158" s="116"/>
      <c r="I158" s="74"/>
      <c r="M158" s="74"/>
      <c r="Q158" s="74"/>
      <c r="U158" s="74"/>
      <c r="Y158" s="74"/>
      <c r="AC158" s="74"/>
      <c r="AG158" s="74"/>
      <c r="AK158" s="9"/>
      <c r="AL158" s="95"/>
    </row>
    <row r="159" spans="1:39">
      <c r="A159" s="80" t="str">
        <f t="shared" si="0"/>
        <v>onSeas</v>
      </c>
      <c r="B159" s="78" t="s">
        <v>71</v>
      </c>
      <c r="E159" s="74"/>
      <c r="F159" s="116"/>
      <c r="I159" s="74"/>
      <c r="M159" s="74"/>
      <c r="Q159" s="74"/>
      <c r="U159" s="74"/>
      <c r="Y159" s="74"/>
      <c r="AC159" s="74"/>
      <c r="AG159" s="74"/>
      <c r="AJ159" s="51"/>
      <c r="AK159" s="9"/>
      <c r="AL159" s="95"/>
    </row>
    <row r="160" spans="1:39">
      <c r="A160" s="80" t="str">
        <f t="shared" si="0"/>
        <v>hs0 to</v>
      </c>
      <c r="B160" s="23" t="s">
        <v>72</v>
      </c>
      <c r="E160" s="111">
        <v>0</v>
      </c>
      <c r="F160" s="119">
        <v>0</v>
      </c>
      <c r="I160" s="111">
        <v>0</v>
      </c>
      <c r="J160" s="95">
        <v>0</v>
      </c>
      <c r="M160" s="111">
        <v>0</v>
      </c>
      <c r="N160" s="95">
        <v>0</v>
      </c>
      <c r="Q160" s="111">
        <v>0</v>
      </c>
      <c r="R160" s="95">
        <v>0</v>
      </c>
      <c r="U160" s="111">
        <v>0</v>
      </c>
      <c r="V160" s="95">
        <v>0</v>
      </c>
      <c r="Y160" s="111">
        <v>0</v>
      </c>
      <c r="Z160" s="95">
        <v>0</v>
      </c>
      <c r="AC160" s="111">
        <v>0</v>
      </c>
      <c r="AD160" s="95">
        <v>0</v>
      </c>
      <c r="AG160" s="111">
        <v>0</v>
      </c>
      <c r="AH160" s="95">
        <v>0</v>
      </c>
      <c r="AK160" s="9">
        <v>1.0336125315696578E-2</v>
      </c>
      <c r="AL160" s="95">
        <v>5314467.38</v>
      </c>
    </row>
    <row r="161" spans="1:39">
      <c r="A161" s="80" t="str">
        <f t="shared" si="0"/>
        <v>hs07 t</v>
      </c>
      <c r="B161" s="23" t="s">
        <v>73</v>
      </c>
      <c r="E161" s="111">
        <v>0</v>
      </c>
      <c r="F161" s="119">
        <v>0</v>
      </c>
      <c r="I161" s="111">
        <v>0</v>
      </c>
      <c r="J161" s="95">
        <v>0</v>
      </c>
      <c r="M161" s="111">
        <v>0</v>
      </c>
      <c r="N161" s="95">
        <v>0</v>
      </c>
      <c r="Q161" s="111">
        <v>0</v>
      </c>
      <c r="R161" s="95">
        <v>0</v>
      </c>
      <c r="U161" s="111">
        <v>0</v>
      </c>
      <c r="V161" s="95">
        <v>0</v>
      </c>
      <c r="Y161" s="111">
        <v>0</v>
      </c>
      <c r="Z161" s="95">
        <v>0</v>
      </c>
      <c r="AC161" s="111">
        <v>1.1267192518521412E-2</v>
      </c>
      <c r="AD161" s="95">
        <v>5078473.59</v>
      </c>
      <c r="AG161" s="111">
        <v>0.16134719171473183</v>
      </c>
      <c r="AH161" s="95">
        <v>78064482.309999973</v>
      </c>
      <c r="AK161" s="9">
        <v>0.24230710293860402</v>
      </c>
      <c r="AL161" s="95">
        <v>124585679.36999993</v>
      </c>
    </row>
    <row r="162" spans="1:39">
      <c r="A162" s="80" t="str">
        <f t="shared" si="0"/>
        <v>hs13 t</v>
      </c>
      <c r="B162" s="23" t="s">
        <v>74</v>
      </c>
      <c r="E162" s="111">
        <v>0</v>
      </c>
      <c r="F162" s="119">
        <v>0</v>
      </c>
      <c r="I162" s="111">
        <v>0</v>
      </c>
      <c r="J162" s="95">
        <v>0</v>
      </c>
      <c r="M162" s="111">
        <v>0</v>
      </c>
      <c r="N162" s="95">
        <v>0</v>
      </c>
      <c r="Q162" s="111">
        <v>0</v>
      </c>
      <c r="R162" s="95">
        <v>0</v>
      </c>
      <c r="U162" s="111">
        <v>1.0519881856655464E-2</v>
      </c>
      <c r="V162" s="95">
        <v>3521147.7000000007</v>
      </c>
      <c r="Y162" s="111">
        <v>0.16096383045175466</v>
      </c>
      <c r="Z162" s="95">
        <v>59575877.080000058</v>
      </c>
      <c r="AC162" s="111">
        <v>0.23647541166986608</v>
      </c>
      <c r="AD162" s="95">
        <v>106586812.18729992</v>
      </c>
      <c r="AG162" s="111">
        <v>0.29746303622685771</v>
      </c>
      <c r="AH162" s="95">
        <v>143921302.14740011</v>
      </c>
      <c r="AK162" s="9">
        <v>0.30770304377590169</v>
      </c>
      <c r="AL162" s="95">
        <v>158209942.21020004</v>
      </c>
    </row>
    <row r="163" spans="1:39">
      <c r="A163" s="80" t="str">
        <f t="shared" si="0"/>
        <v>hs19 t</v>
      </c>
      <c r="B163" s="23" t="s">
        <v>75</v>
      </c>
      <c r="E163" s="111">
        <v>0</v>
      </c>
      <c r="F163" s="119">
        <v>0</v>
      </c>
      <c r="I163" s="111">
        <v>0</v>
      </c>
      <c r="J163" s="95">
        <v>0</v>
      </c>
      <c r="M163" s="111">
        <v>1.1996317160580661E-2</v>
      </c>
      <c r="N163" s="95">
        <v>3278345.6900000004</v>
      </c>
      <c r="Q163" s="111">
        <v>0.17654539389670201</v>
      </c>
      <c r="R163" s="95">
        <v>53884910.86280001</v>
      </c>
      <c r="U163" s="111">
        <v>0.25382256279057469</v>
      </c>
      <c r="V163" s="95">
        <v>84957867.9073001</v>
      </c>
      <c r="Y163" s="111">
        <v>0.31073226855300262</v>
      </c>
      <c r="Z163" s="95">
        <v>115008119.42749994</v>
      </c>
      <c r="AC163" s="111">
        <v>0.32117081657885976</v>
      </c>
      <c r="AD163" s="95">
        <v>144761661.54020026</v>
      </c>
      <c r="AG163" s="111">
        <v>0.30832771338598824</v>
      </c>
      <c r="AH163" s="95">
        <v>149177950.18000028</v>
      </c>
      <c r="AK163" s="9">
        <v>0.43709467049301848</v>
      </c>
      <c r="AL163" s="95">
        <v>224738506.68000025</v>
      </c>
    </row>
    <row r="164" spans="1:39">
      <c r="A164" s="80" t="str">
        <f t="shared" si="0"/>
        <v>hs25 t</v>
      </c>
      <c r="B164" s="23" t="s">
        <v>76</v>
      </c>
      <c r="E164" s="111">
        <v>8.803936301784247E-3</v>
      </c>
      <c r="F164" s="119">
        <v>1532375.17</v>
      </c>
      <c r="I164" s="111">
        <v>0.18452574566756749</v>
      </c>
      <c r="J164" s="95">
        <v>37406235.832800001</v>
      </c>
      <c r="M164" s="111">
        <v>0.25841620253242542</v>
      </c>
      <c r="N164" s="95">
        <v>70619810.435000032</v>
      </c>
      <c r="Q164" s="111">
        <v>0.30554034105802697</v>
      </c>
      <c r="R164" s="95">
        <v>93256548.242399976</v>
      </c>
      <c r="U164" s="111">
        <v>0.31096472677084153</v>
      </c>
      <c r="V164" s="95">
        <v>104084128.2601999</v>
      </c>
      <c r="Y164" s="111">
        <v>0.30438007280186746</v>
      </c>
      <c r="Z164" s="95">
        <v>112657046.93999998</v>
      </c>
      <c r="AC164" s="111">
        <v>0.42888493877502859</v>
      </c>
      <c r="AD164" s="95">
        <v>193311761.66000026</v>
      </c>
      <c r="AG164" s="111">
        <v>0.23286205867242221</v>
      </c>
      <c r="AH164" s="95">
        <v>112665463.00999989</v>
      </c>
      <c r="AK164" s="9">
        <v>2.5590574767792697E-3</v>
      </c>
      <c r="AL164" s="95">
        <v>1315776.1799999997</v>
      </c>
    </row>
    <row r="165" spans="1:39">
      <c r="A165" s="80" t="str">
        <f t="shared" si="0"/>
        <v>hs31 t</v>
      </c>
      <c r="B165" s="23" t="s">
        <v>77</v>
      </c>
      <c r="E165" s="111">
        <v>0.28585287863799469</v>
      </c>
      <c r="F165" s="119">
        <v>49754318.805000037</v>
      </c>
      <c r="I165" s="111">
        <v>0.31660844404336969</v>
      </c>
      <c r="J165" s="95">
        <v>64181451.112400047</v>
      </c>
      <c r="M165" s="111">
        <v>0.32295181819623425</v>
      </c>
      <c r="N165" s="95">
        <v>88256061.180199862</v>
      </c>
      <c r="Q165" s="111">
        <v>0.30176267717302219</v>
      </c>
      <c r="R165" s="95">
        <v>92103535.540000021</v>
      </c>
      <c r="U165" s="111">
        <v>0.42269503351981824</v>
      </c>
      <c r="V165" s="95">
        <v>141481783.28999999</v>
      </c>
      <c r="Y165" s="111">
        <v>0.22392382819337525</v>
      </c>
      <c r="Z165" s="95">
        <v>82878609.600000054</v>
      </c>
      <c r="AC165" s="111">
        <v>2.2016404577241693E-3</v>
      </c>
      <c r="AD165" s="95">
        <v>992347.72999999986</v>
      </c>
      <c r="AG165" s="111">
        <v>0</v>
      </c>
      <c r="AH165" s="95">
        <v>0</v>
      </c>
      <c r="AK165" s="9">
        <v>0</v>
      </c>
      <c r="AL165" s="95">
        <v>0</v>
      </c>
    </row>
    <row r="166" spans="1:39">
      <c r="A166" s="80" t="str">
        <f t="shared" si="0"/>
        <v>hs37 t</v>
      </c>
      <c r="B166" s="23" t="s">
        <v>78</v>
      </c>
      <c r="E166" s="111">
        <v>0.31339080545437442</v>
      </c>
      <c r="F166" s="119">
        <v>54547451.54020001</v>
      </c>
      <c r="I166" s="111">
        <v>0.29626945735133725</v>
      </c>
      <c r="J166" s="95">
        <v>60058422.480000019</v>
      </c>
      <c r="M166" s="111">
        <v>0.40492006603866687</v>
      </c>
      <c r="N166" s="95">
        <v>110656290.21999992</v>
      </c>
      <c r="Q166" s="111">
        <v>0.21615158787224886</v>
      </c>
      <c r="R166" s="95">
        <v>65973451.860000037</v>
      </c>
      <c r="U166" s="111">
        <v>1.9977950621100828E-3</v>
      </c>
      <c r="V166" s="95">
        <v>668689.21000000008</v>
      </c>
      <c r="Y166" s="111">
        <v>0</v>
      </c>
      <c r="Z166" s="95">
        <v>0</v>
      </c>
      <c r="AC166" s="111">
        <v>0</v>
      </c>
      <c r="AD166" s="95">
        <v>0</v>
      </c>
      <c r="AG166" s="111">
        <v>0</v>
      </c>
      <c r="AH166" s="95">
        <v>0</v>
      </c>
      <c r="AK166" s="9">
        <v>0</v>
      </c>
      <c r="AL166" s="95">
        <v>0</v>
      </c>
    </row>
    <row r="167" spans="1:39">
      <c r="A167" s="80" t="s">
        <v>265</v>
      </c>
      <c r="B167" s="23" t="s">
        <v>79</v>
      </c>
      <c r="E167" s="111">
        <v>0.39060870801569425</v>
      </c>
      <c r="F167" s="119">
        <v>67987666.520000041</v>
      </c>
      <c r="I167" s="111">
        <v>0.20259635293772563</v>
      </c>
      <c r="J167" s="95">
        <v>41069428.709999964</v>
      </c>
      <c r="M167" s="111">
        <v>1.7155960720925808E-3</v>
      </c>
      <c r="N167" s="95">
        <v>468836.97000000015</v>
      </c>
      <c r="Q167" s="111">
        <v>0</v>
      </c>
      <c r="R167" s="95">
        <v>0</v>
      </c>
      <c r="U167" s="111">
        <v>0</v>
      </c>
      <c r="V167" s="95">
        <v>0</v>
      </c>
      <c r="Y167" s="111">
        <v>0</v>
      </c>
      <c r="Z167" s="95">
        <v>0</v>
      </c>
      <c r="AC167" s="111">
        <v>0</v>
      </c>
      <c r="AD167" s="95">
        <v>0</v>
      </c>
      <c r="AG167" s="111">
        <v>0</v>
      </c>
      <c r="AH167" s="95">
        <v>0</v>
      </c>
      <c r="AK167" s="9">
        <v>0</v>
      </c>
      <c r="AL167" s="95">
        <v>0</v>
      </c>
    </row>
    <row r="168" spans="1:39">
      <c r="A168" s="80" t="s">
        <v>267</v>
      </c>
      <c r="B168" s="23" t="s">
        <v>80</v>
      </c>
      <c r="E168" s="111">
        <v>1.343671590152347E-3</v>
      </c>
      <c r="F168" s="119">
        <v>233873.68000000005</v>
      </c>
      <c r="I168" s="111">
        <v>0</v>
      </c>
      <c r="J168" s="95">
        <v>0</v>
      </c>
      <c r="M168" s="111">
        <v>0</v>
      </c>
      <c r="N168" s="95">
        <v>0</v>
      </c>
      <c r="Q168" s="111">
        <v>0</v>
      </c>
      <c r="R168" s="95">
        <v>0</v>
      </c>
      <c r="U168" s="111">
        <v>0</v>
      </c>
      <c r="V168" s="95">
        <v>0</v>
      </c>
      <c r="Y168" s="111">
        <v>0</v>
      </c>
      <c r="Z168" s="95">
        <v>0</v>
      </c>
      <c r="AC168" s="111">
        <v>0</v>
      </c>
      <c r="AD168" s="95">
        <v>0</v>
      </c>
      <c r="AG168" s="111">
        <v>0</v>
      </c>
      <c r="AH168" s="95">
        <v>0</v>
      </c>
      <c r="AK168" s="9">
        <v>0</v>
      </c>
      <c r="AL168" s="95">
        <v>0</v>
      </c>
    </row>
    <row r="169" spans="1:39">
      <c r="A169" s="80" t="s">
        <v>269</v>
      </c>
      <c r="B169" s="23" t="s">
        <v>81</v>
      </c>
      <c r="E169" s="111">
        <v>0</v>
      </c>
      <c r="F169" s="119">
        <v>0</v>
      </c>
      <c r="I169" s="111">
        <v>0</v>
      </c>
      <c r="J169" s="95">
        <v>0</v>
      </c>
      <c r="M169" s="111">
        <v>0</v>
      </c>
      <c r="N169" s="95">
        <v>0</v>
      </c>
      <c r="Q169" s="111">
        <v>0</v>
      </c>
      <c r="R169" s="95">
        <v>0</v>
      </c>
      <c r="U169" s="111">
        <v>0</v>
      </c>
      <c r="V169" s="95">
        <v>0</v>
      </c>
      <c r="Y169" s="111">
        <v>0</v>
      </c>
      <c r="Z169" s="95">
        <v>0</v>
      </c>
      <c r="AC169" s="111">
        <v>0</v>
      </c>
      <c r="AD169" s="95">
        <v>0</v>
      </c>
      <c r="AG169" s="111">
        <v>0</v>
      </c>
      <c r="AH169" s="95">
        <v>0</v>
      </c>
      <c r="AK169" s="9">
        <v>0</v>
      </c>
      <c r="AL169" s="95">
        <v>0</v>
      </c>
    </row>
    <row r="170" spans="1:39" ht="13.5" thickBot="1">
      <c r="A170" s="80" t="s">
        <v>278</v>
      </c>
      <c r="B170" s="23" t="s">
        <v>96</v>
      </c>
      <c r="E170" s="111">
        <v>0</v>
      </c>
      <c r="F170" s="119">
        <v>0</v>
      </c>
      <c r="I170" s="111">
        <v>0</v>
      </c>
      <c r="J170" s="95">
        <v>0</v>
      </c>
      <c r="M170" s="111">
        <v>0</v>
      </c>
      <c r="N170" s="95">
        <v>0</v>
      </c>
      <c r="Q170" s="111">
        <v>0</v>
      </c>
      <c r="R170" s="95">
        <v>0</v>
      </c>
      <c r="U170" s="111">
        <v>0</v>
      </c>
      <c r="V170" s="95">
        <v>0</v>
      </c>
      <c r="Y170" s="111">
        <v>0</v>
      </c>
      <c r="Z170" s="95">
        <v>0</v>
      </c>
      <c r="AC170" s="111">
        <v>0</v>
      </c>
      <c r="AD170" s="95">
        <v>0</v>
      </c>
      <c r="AG170" s="111">
        <v>0</v>
      </c>
      <c r="AH170" s="95">
        <v>0</v>
      </c>
      <c r="AK170" s="9">
        <v>0</v>
      </c>
      <c r="AL170" s="95">
        <v>0</v>
      </c>
    </row>
    <row r="171" spans="1:39" ht="13.5" thickBot="1">
      <c r="A171" s="80" t="s">
        <v>280</v>
      </c>
      <c r="B171" s="51" t="s">
        <v>37</v>
      </c>
      <c r="E171" s="112">
        <v>1</v>
      </c>
      <c r="F171" s="130">
        <v>174055685.7152001</v>
      </c>
      <c r="G171" s="81">
        <v>0</v>
      </c>
      <c r="I171" s="112">
        <v>1</v>
      </c>
      <c r="J171" s="113">
        <v>202715538.13520002</v>
      </c>
      <c r="K171" s="81">
        <v>0</v>
      </c>
      <c r="M171" s="112">
        <v>0.99999999999999989</v>
      </c>
      <c r="N171" s="113">
        <v>273279344.49519986</v>
      </c>
      <c r="O171" s="81">
        <v>0</v>
      </c>
      <c r="Q171" s="112">
        <v>1</v>
      </c>
      <c r="R171" s="113">
        <v>305218446.50520003</v>
      </c>
      <c r="S171" s="81">
        <v>0</v>
      </c>
      <c r="U171" s="112">
        <v>1.0000000000000002</v>
      </c>
      <c r="V171" s="113">
        <v>334713616.36750001</v>
      </c>
      <c r="W171" s="81">
        <v>0</v>
      </c>
      <c r="Y171" s="112">
        <v>1</v>
      </c>
      <c r="Z171" s="113">
        <v>370119653.04750001</v>
      </c>
      <c r="AA171" s="81">
        <v>0</v>
      </c>
      <c r="AC171" s="112">
        <v>1</v>
      </c>
      <c r="AD171" s="113">
        <v>450731056.70750046</v>
      </c>
      <c r="AE171" s="81">
        <v>0</v>
      </c>
      <c r="AG171" s="112">
        <v>1</v>
      </c>
      <c r="AH171" s="113">
        <v>483829197.64740026</v>
      </c>
      <c r="AI171" s="81">
        <v>0</v>
      </c>
      <c r="AJ171" s="51"/>
      <c r="AK171" s="108">
        <v>1</v>
      </c>
      <c r="AL171" s="22">
        <v>514164371.8202002</v>
      </c>
      <c r="AM171" s="81">
        <v>0</v>
      </c>
    </row>
    <row r="172" spans="1:39">
      <c r="A172" s="80" t="s">
        <v>282</v>
      </c>
      <c r="F172" s="116"/>
      <c r="AK172" s="105"/>
      <c r="AL172" s="95"/>
    </row>
    <row r="173" spans="1:39">
      <c r="A173" s="52"/>
      <c r="B173" s="78" t="s">
        <v>102</v>
      </c>
      <c r="F173" s="116"/>
      <c r="AK173" s="105"/>
      <c r="AL173" s="95"/>
    </row>
    <row r="174" spans="1:39">
      <c r="A174" s="52"/>
      <c r="B174" s="23" t="s">
        <v>142</v>
      </c>
      <c r="E174" s="9">
        <v>0.29226721143047119</v>
      </c>
      <c r="F174" s="119">
        <v>50870769.897600025</v>
      </c>
      <c r="I174" s="9">
        <v>0.25032201736680132</v>
      </c>
      <c r="J174" s="95">
        <v>50744162.457600005</v>
      </c>
      <c r="M174" s="9">
        <v>0.19798151308340212</v>
      </c>
      <c r="N174" s="95">
        <v>54104258.117599979</v>
      </c>
      <c r="Q174" s="9">
        <v>9.8728993021352643E-2</v>
      </c>
      <c r="R174" s="95">
        <v>30133909.874999978</v>
      </c>
      <c r="U174" s="9">
        <v>8.2373347861438115E-2</v>
      </c>
      <c r="V174" s="95">
        <v>27571481.155000027</v>
      </c>
      <c r="Y174" s="9">
        <v>5.8637725479588933E-2</v>
      </c>
      <c r="Z174" s="95">
        <v>21702974.610000011</v>
      </c>
      <c r="AC174" s="9">
        <v>1.9807516316306749E-2</v>
      </c>
      <c r="AD174" s="95">
        <v>8927862.7599999961</v>
      </c>
      <c r="AG174" s="9">
        <v>2.2062716371613666E-2</v>
      </c>
      <c r="AH174" s="95">
        <v>10674586.359999996</v>
      </c>
      <c r="AK174" s="74">
        <v>1.7282159766424495E-2</v>
      </c>
      <c r="AL174" s="21">
        <v>8885870.8200000003</v>
      </c>
    </row>
    <row r="175" spans="1:39">
      <c r="A175" s="52" t="s">
        <v>72</v>
      </c>
      <c r="B175" s="23" t="s">
        <v>143</v>
      </c>
      <c r="E175" s="9">
        <v>0.60450464398941217</v>
      </c>
      <c r="F175" s="119">
        <v>105217470.32760003</v>
      </c>
      <c r="I175" s="9">
        <v>0.548282195137761</v>
      </c>
      <c r="J175" s="95">
        <v>111145320.23729996</v>
      </c>
      <c r="M175" s="9">
        <v>0.50261826794382025</v>
      </c>
      <c r="N175" s="95">
        <v>137355190.79499996</v>
      </c>
      <c r="Q175" s="9">
        <v>0.44711520091651769</v>
      </c>
      <c r="R175" s="95">
        <v>136467807.03259987</v>
      </c>
      <c r="U175" s="9">
        <v>0.32983594482390338</v>
      </c>
      <c r="V175" s="95">
        <v>110400581.89999992</v>
      </c>
      <c r="Y175" s="9">
        <v>0.29435591689863044</v>
      </c>
      <c r="Z175" s="95">
        <v>108946909.83499986</v>
      </c>
      <c r="AC175" s="9">
        <v>0.12331426035075596</v>
      </c>
      <c r="AD175" s="95">
        <v>55581566.875000052</v>
      </c>
      <c r="AG175" s="9">
        <v>0.12935522452824497</v>
      </c>
      <c r="AH175" s="95">
        <v>62585834.495000027</v>
      </c>
      <c r="AK175" s="74">
        <v>0.10855700332250665</v>
      </c>
      <c r="AL175" s="21">
        <v>55816143.420000091</v>
      </c>
    </row>
    <row r="176" spans="1:39">
      <c r="A176" s="52" t="s">
        <v>73</v>
      </c>
      <c r="B176" s="23" t="s">
        <v>144</v>
      </c>
      <c r="C176" s="51"/>
      <c r="D176" s="51"/>
      <c r="E176" s="9">
        <v>0.10322814458011656</v>
      </c>
      <c r="F176" s="119">
        <v>17967445.490000002</v>
      </c>
      <c r="H176" s="51"/>
      <c r="I176" s="9">
        <v>0.2013957874954376</v>
      </c>
      <c r="J176" s="95">
        <v>40826055.440300018</v>
      </c>
      <c r="L176" s="51"/>
      <c r="M176" s="9">
        <v>0.29940021897277758</v>
      </c>
      <c r="N176" s="95">
        <v>81819895.582599968</v>
      </c>
      <c r="P176" s="51"/>
      <c r="Q176" s="9">
        <v>0.39597315523175963</v>
      </c>
      <c r="R176" s="95">
        <v>120858311.29760005</v>
      </c>
      <c r="T176" s="51"/>
      <c r="U176" s="9">
        <v>0.51158794231571236</v>
      </c>
      <c r="V176" s="95">
        <v>171235450.26250011</v>
      </c>
      <c r="X176" s="51"/>
      <c r="Y176" s="9">
        <v>0.48843697245928047</v>
      </c>
      <c r="Z176" s="95">
        <v>180780122.78220025</v>
      </c>
      <c r="AB176" s="51"/>
      <c r="AC176" s="9">
        <v>0.44438158214152451</v>
      </c>
      <c r="AD176" s="95">
        <v>200296580.10000023</v>
      </c>
      <c r="AF176" s="51"/>
      <c r="AG176" s="9">
        <v>0.43895227669739456</v>
      </c>
      <c r="AH176" s="95">
        <v>212377927.83999991</v>
      </c>
      <c r="AK176" s="74">
        <v>0.33526913169759942</v>
      </c>
      <c r="AL176" s="21">
        <v>172383442.49000043</v>
      </c>
    </row>
    <row r="177" spans="1:39">
      <c r="A177" s="52" t="s">
        <v>72</v>
      </c>
      <c r="B177" s="23" t="s">
        <v>145</v>
      </c>
      <c r="E177" s="9">
        <v>0</v>
      </c>
      <c r="F177" s="119">
        <v>0</v>
      </c>
      <c r="I177" s="9">
        <v>0</v>
      </c>
      <c r="J177" s="95">
        <v>0</v>
      </c>
      <c r="M177" s="9">
        <v>0</v>
      </c>
      <c r="N177" s="95">
        <v>0</v>
      </c>
      <c r="Q177" s="9">
        <v>5.818265083036999E-2</v>
      </c>
      <c r="R177" s="95">
        <v>17758418.300000008</v>
      </c>
      <c r="U177" s="9">
        <v>7.6202764998946071E-2</v>
      </c>
      <c r="V177" s="95">
        <v>25506103.049999997</v>
      </c>
      <c r="Y177" s="9">
        <v>0.15856938516250008</v>
      </c>
      <c r="Z177" s="95">
        <v>58689645.820299938</v>
      </c>
      <c r="AC177" s="9">
        <v>0.36438238663257189</v>
      </c>
      <c r="AD177" s="95">
        <v>164238458.1725001</v>
      </c>
      <c r="AG177" s="9">
        <v>0.35919801828300019</v>
      </c>
      <c r="AH177" s="95">
        <v>173790488.98240009</v>
      </c>
      <c r="AK177" s="74">
        <v>0.47323947061677862</v>
      </c>
      <c r="AL177" s="21">
        <v>243322875.13020042</v>
      </c>
    </row>
    <row r="178" spans="1:39">
      <c r="A178" s="52" t="s">
        <v>73</v>
      </c>
      <c r="B178" s="23" t="s">
        <v>146</v>
      </c>
      <c r="E178" s="9">
        <v>0</v>
      </c>
      <c r="F178" s="119">
        <v>0</v>
      </c>
      <c r="I178" s="9">
        <v>0</v>
      </c>
      <c r="J178" s="95">
        <v>0</v>
      </c>
      <c r="M178" s="9">
        <v>0</v>
      </c>
      <c r="N178" s="95">
        <v>0</v>
      </c>
      <c r="Q178" s="9">
        <v>0</v>
      </c>
      <c r="R178" s="95">
        <v>0</v>
      </c>
      <c r="U178" s="9">
        <v>0</v>
      </c>
      <c r="V178" s="95">
        <v>0</v>
      </c>
      <c r="Y178" s="9">
        <v>0</v>
      </c>
      <c r="Z178" s="95">
        <v>0</v>
      </c>
      <c r="AC178" s="9">
        <v>4.8114254558840823E-2</v>
      </c>
      <c r="AD178" s="95">
        <v>21686588.799999993</v>
      </c>
      <c r="AG178" s="9">
        <v>5.043176411974673E-2</v>
      </c>
      <c r="AH178" s="95">
        <v>24400359.969999995</v>
      </c>
      <c r="AK178" s="74">
        <v>6.5652234596690798E-2</v>
      </c>
      <c r="AL178" s="21">
        <v>33756039.959999986</v>
      </c>
    </row>
    <row r="179" spans="1:39" ht="13.5" thickBot="1">
      <c r="A179" s="52" t="s">
        <v>74</v>
      </c>
      <c r="B179" s="23" t="s">
        <v>103</v>
      </c>
      <c r="E179" s="9">
        <v>0</v>
      </c>
      <c r="F179" s="119">
        <v>0</v>
      </c>
      <c r="I179" s="9">
        <v>0</v>
      </c>
      <c r="J179" s="95">
        <v>0</v>
      </c>
      <c r="M179" s="9">
        <v>0</v>
      </c>
      <c r="N179" s="95">
        <v>0</v>
      </c>
      <c r="Q179" s="9">
        <v>0</v>
      </c>
      <c r="R179" s="95">
        <v>0</v>
      </c>
      <c r="U179" s="9">
        <v>0</v>
      </c>
      <c r="V179" s="95">
        <v>0</v>
      </c>
      <c r="Y179" s="9">
        <v>0</v>
      </c>
      <c r="Z179" s="95">
        <v>0</v>
      </c>
      <c r="AC179" s="9">
        <v>0</v>
      </c>
      <c r="AD179" s="95">
        <v>0</v>
      </c>
      <c r="AG179" s="9">
        <v>0</v>
      </c>
      <c r="AH179" s="95">
        <v>0</v>
      </c>
      <c r="AK179" s="74">
        <v>0</v>
      </c>
      <c r="AL179" s="21">
        <v>0</v>
      </c>
    </row>
    <row r="180" spans="1:39" ht="13.5" thickBot="1">
      <c r="A180" s="52" t="s">
        <v>75</v>
      </c>
      <c r="E180" s="110">
        <v>0.99999999999999989</v>
      </c>
      <c r="F180" s="129">
        <v>174055685.71520007</v>
      </c>
      <c r="G180" s="81">
        <v>0</v>
      </c>
      <c r="I180" s="110">
        <v>0.99999999999999989</v>
      </c>
      <c r="J180" s="22">
        <v>202715538.13519999</v>
      </c>
      <c r="K180" s="81">
        <v>0</v>
      </c>
      <c r="M180" s="110">
        <v>1</v>
      </c>
      <c r="N180" s="22">
        <v>273279344.49519992</v>
      </c>
      <c r="O180" s="81">
        <v>0</v>
      </c>
      <c r="Q180" s="110">
        <v>1</v>
      </c>
      <c r="R180" s="22">
        <v>305218446.50519991</v>
      </c>
      <c r="S180" s="81">
        <v>0</v>
      </c>
      <c r="U180" s="110">
        <v>1</v>
      </c>
      <c r="V180" s="22">
        <v>334713616.36750007</v>
      </c>
      <c r="W180" s="81">
        <v>0</v>
      </c>
      <c r="Y180" s="110">
        <v>1</v>
      </c>
      <c r="Z180" s="22">
        <v>370119653.04750007</v>
      </c>
      <c r="AA180" s="81">
        <v>0</v>
      </c>
      <c r="AC180" s="110">
        <v>0.99999999999999989</v>
      </c>
      <c r="AD180" s="22">
        <v>450731056.7075004</v>
      </c>
      <c r="AE180" s="81">
        <v>0</v>
      </c>
      <c r="AG180" s="110">
        <v>1</v>
      </c>
      <c r="AH180" s="22">
        <v>483829197.64739996</v>
      </c>
      <c r="AI180" s="81">
        <v>0</v>
      </c>
      <c r="AK180" s="108">
        <v>1</v>
      </c>
      <c r="AL180" s="22">
        <v>514164371.82020092</v>
      </c>
      <c r="AM180" s="81">
        <v>-7.152557373046875E-7</v>
      </c>
    </row>
    <row r="181" spans="1:39">
      <c r="A181" s="52" t="s">
        <v>76</v>
      </c>
      <c r="E181" s="9"/>
      <c r="F181" s="116"/>
      <c r="I181" s="9"/>
      <c r="M181" s="9"/>
      <c r="Q181" s="9"/>
      <c r="U181" s="9"/>
      <c r="Y181" s="9"/>
      <c r="AC181" s="9"/>
      <c r="AG181" s="9"/>
      <c r="AK181" s="74"/>
    </row>
    <row r="182" spans="1:39">
      <c r="A182" s="52" t="s">
        <v>77</v>
      </c>
      <c r="B182" s="78" t="s">
        <v>104</v>
      </c>
      <c r="E182" s="9"/>
      <c r="F182" s="116"/>
      <c r="I182" s="9"/>
      <c r="M182" s="9"/>
      <c r="Q182" s="9"/>
      <c r="U182" s="9"/>
      <c r="Y182" s="9"/>
      <c r="AC182" s="9"/>
      <c r="AG182" s="9"/>
      <c r="AK182" s="74"/>
    </row>
    <row r="183" spans="1:39">
      <c r="A183" s="52" t="s">
        <v>78</v>
      </c>
      <c r="B183" s="23" t="s">
        <v>139</v>
      </c>
      <c r="E183" s="10">
        <v>1.6750001518309505E-4</v>
      </c>
      <c r="F183" s="119">
        <v>29154.33</v>
      </c>
      <c r="I183" s="10">
        <v>1.438189211749307E-4</v>
      </c>
      <c r="J183" s="95">
        <v>29154.329999999991</v>
      </c>
      <c r="M183" s="10">
        <v>3.5641636282434432E-4</v>
      </c>
      <c r="N183" s="95">
        <v>97401.229999999981</v>
      </c>
      <c r="Q183" s="10">
        <v>3.1911973576715221E-4</v>
      </c>
      <c r="R183" s="95">
        <v>97401.229999999981</v>
      </c>
      <c r="U183" s="10">
        <v>2.9099870826007325E-4</v>
      </c>
      <c r="V183" s="95">
        <v>97401.229999999981</v>
      </c>
      <c r="Y183" s="10">
        <v>2.6316146467234529E-4</v>
      </c>
      <c r="Z183" s="95">
        <v>97401.229999999981</v>
      </c>
      <c r="AC183" s="10">
        <v>3.652422604347707E-4</v>
      </c>
      <c r="AD183" s="95">
        <v>164626.03</v>
      </c>
      <c r="AG183" s="10">
        <v>3.4025650126219537E-4</v>
      </c>
      <c r="AH183" s="95">
        <v>164626.03</v>
      </c>
      <c r="AK183" s="74">
        <v>3.2018171429732707E-4</v>
      </c>
      <c r="AL183" s="21">
        <v>164626.03000000003</v>
      </c>
    </row>
    <row r="184" spans="1:39">
      <c r="A184" s="52" t="s">
        <v>79</v>
      </c>
      <c r="B184" s="23" t="s">
        <v>105</v>
      </c>
      <c r="E184" s="10">
        <v>6.1168506827296637E-3</v>
      </c>
      <c r="F184" s="119">
        <v>1064672.6400000001</v>
      </c>
      <c r="I184" s="10">
        <v>6.0541311302021728E-3</v>
      </c>
      <c r="J184" s="95">
        <v>1227266.4500000002</v>
      </c>
      <c r="M184" s="10">
        <v>7.4647256409671138E-3</v>
      </c>
      <c r="N184" s="95">
        <v>2039955.3300000003</v>
      </c>
      <c r="Q184" s="10">
        <v>7.4933027023353178E-3</v>
      </c>
      <c r="R184" s="95">
        <v>2287094.21</v>
      </c>
      <c r="U184" s="10">
        <v>6.9069214903456798E-3</v>
      </c>
      <c r="V184" s="95">
        <v>2311840.67</v>
      </c>
      <c r="Y184" s="10">
        <v>6.6796035542666214E-3</v>
      </c>
      <c r="Z184" s="95">
        <v>2472252.5499999998</v>
      </c>
      <c r="AC184" s="10">
        <v>7.2393846206997067E-3</v>
      </c>
      <c r="AD184" s="95">
        <v>3263015.4800000004</v>
      </c>
      <c r="AG184" s="10">
        <v>7.2421045630105931E-3</v>
      </c>
      <c r="AH184" s="95">
        <v>3503941.6399999997</v>
      </c>
      <c r="AK184" s="74">
        <v>6.8623168647590415E-3</v>
      </c>
      <c r="AL184" s="21">
        <v>3528358.8399999994</v>
      </c>
    </row>
    <row r="185" spans="1:39">
      <c r="A185" s="52" t="s">
        <v>80</v>
      </c>
      <c r="B185" s="23" t="s">
        <v>106</v>
      </c>
      <c r="E185" s="10">
        <v>2.4045348621636625E-2</v>
      </c>
      <c r="F185" s="119">
        <v>4185229.642599999</v>
      </c>
      <c r="I185" s="10">
        <v>2.387923376338091E-2</v>
      </c>
      <c r="J185" s="95">
        <v>4840691.722599999</v>
      </c>
      <c r="M185" s="10">
        <v>2.8219424658110125E-2</v>
      </c>
      <c r="N185" s="95">
        <v>7711785.8726000022</v>
      </c>
      <c r="Q185" s="10">
        <v>2.8070593506719942E-2</v>
      </c>
      <c r="R185" s="95">
        <v>8567662.9426000044</v>
      </c>
      <c r="U185" s="10">
        <v>2.765136345644852E-2</v>
      </c>
      <c r="V185" s="95">
        <v>9255287.8599999975</v>
      </c>
      <c r="Y185" s="10">
        <v>2.8352421098409755E-2</v>
      </c>
      <c r="Z185" s="95">
        <v>10493788.259999996</v>
      </c>
      <c r="AC185" s="10">
        <v>3.0575580503970828E-2</v>
      </c>
      <c r="AD185" s="95">
        <v>13781363.709999997</v>
      </c>
      <c r="AG185" s="10">
        <v>3.0584724055417869E-2</v>
      </c>
      <c r="AH185" s="95">
        <v>14797782.500000004</v>
      </c>
      <c r="AK185" s="74">
        <v>3.0452420992474631E-2</v>
      </c>
      <c r="AL185" s="21">
        <v>15657549.91</v>
      </c>
    </row>
    <row r="186" spans="1:39">
      <c r="A186" s="52" t="s">
        <v>81</v>
      </c>
      <c r="B186" s="23" t="s">
        <v>140</v>
      </c>
      <c r="E186" s="10">
        <v>7.5887447506384584E-2</v>
      </c>
      <c r="F186" s="119">
        <v>13208641.712900005</v>
      </c>
      <c r="I186" s="10">
        <v>7.2480674338346013E-2</v>
      </c>
      <c r="J186" s="95">
        <v>14692958.902899995</v>
      </c>
      <c r="M186" s="10">
        <v>8.0916564271429764E-2</v>
      </c>
      <c r="N186" s="95">
        <v>22112825.642900001</v>
      </c>
      <c r="Q186" s="10">
        <v>8.1112773577000197E-2</v>
      </c>
      <c r="R186" s="95">
        <v>24757114.742900003</v>
      </c>
      <c r="U186" s="10">
        <v>8.1547968547927827E-2</v>
      </c>
      <c r="V186" s="95">
        <v>27295215.460100006</v>
      </c>
      <c r="Y186" s="10">
        <v>7.9149038314754255E-2</v>
      </c>
      <c r="Z186" s="95">
        <v>29294614.600100014</v>
      </c>
      <c r="AC186" s="10">
        <v>8.520293886698356E-2</v>
      </c>
      <c r="AD186" s="95">
        <v>38403610.670099996</v>
      </c>
      <c r="AG186" s="10">
        <v>8.4789226486485333E-2</v>
      </c>
      <c r="AH186" s="95">
        <v>41023503.420099996</v>
      </c>
      <c r="AK186" s="74">
        <v>8.3354220204676241E-2</v>
      </c>
      <c r="AL186" s="21">
        <v>42857770.270100012</v>
      </c>
    </row>
    <row r="187" spans="1:39">
      <c r="A187" s="52" t="s">
        <v>199</v>
      </c>
      <c r="B187" s="23" t="s">
        <v>107</v>
      </c>
      <c r="E187" s="10">
        <v>0.11851295733454234</v>
      </c>
      <c r="F187" s="119">
        <v>20627854.054999996</v>
      </c>
      <c r="I187" s="10">
        <v>0.12195413919633441</v>
      </c>
      <c r="J187" s="95">
        <v>24721998.955000021</v>
      </c>
      <c r="M187" s="10">
        <v>0.12030721314020693</v>
      </c>
      <c r="N187" s="95">
        <v>32877476.344999995</v>
      </c>
      <c r="Q187" s="10">
        <v>0.11931361034032263</v>
      </c>
      <c r="R187" s="95">
        <v>36416714.794999994</v>
      </c>
      <c r="U187" s="10">
        <v>0.11561571920788349</v>
      </c>
      <c r="V187" s="95">
        <v>38698155.485000029</v>
      </c>
      <c r="Y187" s="10">
        <v>0.11475545131225251</v>
      </c>
      <c r="Z187" s="95">
        <v>42473247.82500001</v>
      </c>
      <c r="AC187" s="10">
        <v>0.11657909696491005</v>
      </c>
      <c r="AD187" s="95">
        <v>52545819.564999975</v>
      </c>
      <c r="AG187" s="10">
        <v>0.11489391083733513</v>
      </c>
      <c r="AH187" s="95">
        <v>55589028.694999933</v>
      </c>
      <c r="AK187" s="74">
        <v>0.11386750068414563</v>
      </c>
      <c r="AL187" s="21">
        <v>58546611.959999964</v>
      </c>
    </row>
    <row r="188" spans="1:39">
      <c r="A188" s="52" t="s">
        <v>96</v>
      </c>
      <c r="B188" s="23" t="s">
        <v>108</v>
      </c>
      <c r="C188" s="51"/>
      <c r="D188" s="51"/>
      <c r="E188" s="10">
        <v>0.1667777281202886</v>
      </c>
      <c r="F188" s="119">
        <v>29028611.830000006</v>
      </c>
      <c r="H188" s="51"/>
      <c r="I188" s="10">
        <v>0.16667625846996187</v>
      </c>
      <c r="J188" s="95">
        <v>33787867.430100009</v>
      </c>
      <c r="L188" s="51"/>
      <c r="M188" s="10">
        <v>0.16972846790078119</v>
      </c>
      <c r="N188" s="95">
        <v>46383284.450099982</v>
      </c>
      <c r="P188" s="51"/>
      <c r="Q188" s="10">
        <v>0.17174179676983259</v>
      </c>
      <c r="R188" s="95">
        <v>52418764.410100013</v>
      </c>
      <c r="T188" s="51"/>
      <c r="U188" s="10">
        <v>0.1701129143117491</v>
      </c>
      <c r="V188" s="95">
        <v>56939108.740100063</v>
      </c>
      <c r="X188" s="51"/>
      <c r="Y188" s="10">
        <v>0.16943717436710121</v>
      </c>
      <c r="Z188" s="95">
        <v>62712028.190100007</v>
      </c>
      <c r="AB188" s="51"/>
      <c r="AC188" s="10">
        <v>0.17007789738315704</v>
      </c>
      <c r="AD188" s="95">
        <v>76659390.410100073</v>
      </c>
      <c r="AF188" s="51"/>
      <c r="AG188" s="10">
        <v>0.17013111924693725</v>
      </c>
      <c r="AH188" s="95">
        <v>82314402.920100018</v>
      </c>
      <c r="AK188" s="74">
        <v>0.16914440333977901</v>
      </c>
      <c r="AL188" s="21">
        <v>86968025.890100062</v>
      </c>
    </row>
    <row r="189" spans="1:39">
      <c r="A189" s="52"/>
      <c r="B189" s="23" t="s">
        <v>109</v>
      </c>
      <c r="E189" s="10">
        <v>0.17586490500911503</v>
      </c>
      <c r="F189" s="119">
        <v>30610286.634600006</v>
      </c>
      <c r="I189" s="10">
        <v>0.17819463715903261</v>
      </c>
      <c r="J189" s="95">
        <v>36122821.764500007</v>
      </c>
      <c r="M189" s="10">
        <v>0.18218461393950897</v>
      </c>
      <c r="N189" s="95">
        <v>49787291.874499984</v>
      </c>
      <c r="Q189" s="10">
        <v>0.18323864171671944</v>
      </c>
      <c r="R189" s="95">
        <v>55927813.564499974</v>
      </c>
      <c r="U189" s="10">
        <v>0.18527746192467617</v>
      </c>
      <c r="V189" s="95">
        <v>62014889.31220001</v>
      </c>
      <c r="Y189" s="10">
        <v>0.18507636865046201</v>
      </c>
      <c r="Z189" s="95">
        <v>68500401.352199927</v>
      </c>
      <c r="AC189" s="10">
        <v>0.18642907858628091</v>
      </c>
      <c r="AD189" s="95">
        <v>84029375.592199892</v>
      </c>
      <c r="AG189" s="10">
        <v>0.18825269087744806</v>
      </c>
      <c r="AH189" s="95">
        <v>91082148.382199973</v>
      </c>
      <c r="AK189" s="74">
        <v>0.1870000531729227</v>
      </c>
      <c r="AL189" s="21">
        <v>96148764.869999856</v>
      </c>
    </row>
    <row r="190" spans="1:39">
      <c r="A190" s="52"/>
      <c r="B190" s="23" t="s">
        <v>110</v>
      </c>
      <c r="E190" s="10">
        <v>0.20440169572060776</v>
      </c>
      <c r="F190" s="119">
        <v>35577277.310000025</v>
      </c>
      <c r="I190" s="10">
        <v>0.20568241178528568</v>
      </c>
      <c r="J190" s="95">
        <v>41695020.789999992</v>
      </c>
      <c r="M190" s="10">
        <v>0.19498839013402294</v>
      </c>
      <c r="N190" s="95">
        <v>53286299.440000005</v>
      </c>
      <c r="Q190" s="10">
        <v>0.19477339646634781</v>
      </c>
      <c r="R190" s="95">
        <v>59448433.49000001</v>
      </c>
      <c r="U190" s="10">
        <v>0.19699201853684248</v>
      </c>
      <c r="V190" s="95">
        <v>65935910.919999987</v>
      </c>
      <c r="Y190" s="10">
        <v>0.20074186903678187</v>
      </c>
      <c r="Z190" s="95">
        <v>74298510.920000091</v>
      </c>
      <c r="AC190" s="10">
        <v>0.19429778304988696</v>
      </c>
      <c r="AD190" s="95">
        <v>87576045.070000067</v>
      </c>
      <c r="AG190" s="10">
        <v>0.19739824651819057</v>
      </c>
      <c r="AH190" s="95">
        <v>95507035.229900092</v>
      </c>
      <c r="AK190" s="74">
        <v>0.19961572282139947</v>
      </c>
      <c r="AL190" s="21">
        <v>102635292.72990009</v>
      </c>
    </row>
    <row r="191" spans="1:39">
      <c r="A191" s="89" t="s">
        <v>200</v>
      </c>
      <c r="B191" s="23" t="s">
        <v>111</v>
      </c>
      <c r="E191" s="10">
        <v>0.22822556698951318</v>
      </c>
      <c r="F191" s="119">
        <v>39723957.560100004</v>
      </c>
      <c r="I191" s="10">
        <v>0.22493469523628157</v>
      </c>
      <c r="J191" s="95">
        <v>45597757.790100031</v>
      </c>
      <c r="M191" s="10">
        <v>0.21583418395215082</v>
      </c>
      <c r="N191" s="95">
        <v>58983024.310100071</v>
      </c>
      <c r="Q191" s="10">
        <v>0.2139367651849563</v>
      </c>
      <c r="R191" s="95">
        <v>65297447.120100036</v>
      </c>
      <c r="U191" s="10">
        <v>0.21560463381586895</v>
      </c>
      <c r="V191" s="95">
        <v>72165806.69009991</v>
      </c>
      <c r="Y191" s="10">
        <v>0.21554491220130328</v>
      </c>
      <c r="Z191" s="95">
        <v>79777408.120099902</v>
      </c>
      <c r="AC191" s="10">
        <v>0.20923299776367679</v>
      </c>
      <c r="AD191" s="95">
        <v>94307810.180099964</v>
      </c>
      <c r="AG191" s="10">
        <v>0.20636772091391017</v>
      </c>
      <c r="AH191" s="95">
        <v>99846728.830100015</v>
      </c>
      <c r="AK191" s="74">
        <v>0.2093831802055455</v>
      </c>
      <c r="AL191" s="21">
        <v>107657371.3201001</v>
      </c>
    </row>
    <row r="192" spans="1:39" ht="13.5" thickBot="1">
      <c r="A192" s="89" t="s">
        <v>201</v>
      </c>
      <c r="B192" s="23" t="s">
        <v>112</v>
      </c>
      <c r="E192" s="10">
        <v>0</v>
      </c>
      <c r="F192" s="119">
        <v>0</v>
      </c>
      <c r="G192" s="91"/>
      <c r="I192" s="10">
        <v>0</v>
      </c>
      <c r="J192" s="95">
        <v>0</v>
      </c>
      <c r="K192" s="91"/>
      <c r="M192" s="10">
        <v>0</v>
      </c>
      <c r="N192" s="95">
        <v>0</v>
      </c>
      <c r="O192" s="91"/>
      <c r="Q192" s="10">
        <v>0</v>
      </c>
      <c r="R192" s="95">
        <v>0</v>
      </c>
      <c r="S192" s="91"/>
      <c r="U192" s="10">
        <v>0</v>
      </c>
      <c r="V192" s="95">
        <v>0</v>
      </c>
      <c r="W192" s="91"/>
      <c r="Y192" s="10">
        <v>0</v>
      </c>
      <c r="Z192" s="95">
        <v>0</v>
      </c>
      <c r="AA192" s="91"/>
      <c r="AC192" s="10">
        <v>0</v>
      </c>
      <c r="AD192" s="95">
        <v>0</v>
      </c>
      <c r="AE192" s="91"/>
      <c r="AG192" s="10">
        <v>0</v>
      </c>
      <c r="AH192" s="95">
        <v>0</v>
      </c>
      <c r="AI192" s="91"/>
      <c r="AK192" s="74">
        <v>0</v>
      </c>
      <c r="AL192" s="21">
        <v>0</v>
      </c>
    </row>
    <row r="193" spans="1:39" ht="13.5" thickBot="1">
      <c r="A193" s="89" t="s">
        <v>202</v>
      </c>
      <c r="E193" s="112">
        <v>1.0000000000000009</v>
      </c>
      <c r="F193" s="129">
        <v>174055685.71520007</v>
      </c>
      <c r="G193" s="81">
        <v>0</v>
      </c>
      <c r="I193" s="112">
        <v>1.0000000000000002</v>
      </c>
      <c r="J193" s="22">
        <v>202715538.13520008</v>
      </c>
      <c r="K193" s="81">
        <v>0</v>
      </c>
      <c r="M193" s="112">
        <v>1.0000000000000022</v>
      </c>
      <c r="N193" s="22">
        <v>273279344.49520004</v>
      </c>
      <c r="O193" s="81">
        <v>0</v>
      </c>
      <c r="Q193" s="112">
        <v>1.0000000000000013</v>
      </c>
      <c r="R193" s="22">
        <v>305218446.50520003</v>
      </c>
      <c r="S193" s="81">
        <v>0</v>
      </c>
      <c r="U193" s="112">
        <v>1.0000000000000022</v>
      </c>
      <c r="V193" s="22">
        <v>334713616.36750001</v>
      </c>
      <c r="W193" s="81">
        <v>0</v>
      </c>
      <c r="Y193" s="112">
        <v>1.000000000000004</v>
      </c>
      <c r="Z193" s="22">
        <v>370119653.04749995</v>
      </c>
      <c r="AA193" s="81">
        <v>0</v>
      </c>
      <c r="AC193" s="112">
        <v>1.0000000000000007</v>
      </c>
      <c r="AD193" s="22">
        <v>450731056.70749998</v>
      </c>
      <c r="AE193" s="81">
        <v>0</v>
      </c>
      <c r="AG193" s="112">
        <v>0.99999999999999722</v>
      </c>
      <c r="AH193" s="22">
        <v>483829197.64740008</v>
      </c>
      <c r="AI193" s="81">
        <v>0</v>
      </c>
      <c r="AK193" s="108">
        <v>0.99999999999999956</v>
      </c>
      <c r="AL193" s="22">
        <v>514164371.82020009</v>
      </c>
      <c r="AM193" s="81">
        <v>8.3446502685546875E-7</v>
      </c>
    </row>
    <row r="194" spans="1:39">
      <c r="A194" s="89" t="s">
        <v>203</v>
      </c>
      <c r="E194" s="9"/>
      <c r="F194" s="116"/>
      <c r="I194" s="9"/>
      <c r="M194" s="9"/>
      <c r="Q194" s="9"/>
      <c r="U194" s="9"/>
      <c r="Y194" s="9"/>
      <c r="AC194" s="9"/>
      <c r="AG194" s="9"/>
      <c r="AK194" s="74"/>
    </row>
    <row r="195" spans="1:39">
      <c r="A195" s="89" t="s">
        <v>204</v>
      </c>
      <c r="B195" s="78" t="s">
        <v>113</v>
      </c>
      <c r="E195" s="9"/>
      <c r="F195" s="116"/>
      <c r="I195" s="9"/>
      <c r="M195" s="9"/>
      <c r="Q195" s="9"/>
      <c r="U195" s="9"/>
      <c r="Y195" s="9"/>
      <c r="AC195" s="9"/>
      <c r="AG195" s="9"/>
      <c r="AK195" s="74"/>
    </row>
    <row r="196" spans="1:39">
      <c r="A196" s="80" t="s">
        <v>103</v>
      </c>
      <c r="B196" s="23" t="s">
        <v>114</v>
      </c>
      <c r="E196" s="9">
        <v>0.89306961146644881</v>
      </c>
      <c r="F196" s="116">
        <v>155443843.61519989</v>
      </c>
      <c r="I196" s="9">
        <v>0.89170800737850242</v>
      </c>
      <c r="J196" s="21">
        <v>180763068.57520002</v>
      </c>
      <c r="M196" s="9">
        <v>0.89238646329336235</v>
      </c>
      <c r="N196" s="21">
        <v>243870787.72519943</v>
      </c>
      <c r="Q196" s="9">
        <v>0.89495574278976675</v>
      </c>
      <c r="R196" s="21">
        <v>273157001.50519961</v>
      </c>
      <c r="U196" s="9">
        <v>0.89474323670382683</v>
      </c>
      <c r="V196" s="21">
        <v>299482744.47749925</v>
      </c>
      <c r="Y196" s="9">
        <v>0.89575166743429224</v>
      </c>
      <c r="Z196" s="21">
        <v>331535296.36749852</v>
      </c>
      <c r="AC196" s="9">
        <v>0.89515094554341212</v>
      </c>
      <c r="AD196" s="21">
        <v>403472331.59749967</v>
      </c>
      <c r="AG196" s="9">
        <v>0.89572382178396814</v>
      </c>
      <c r="AH196" s="21">
        <v>433377338.00740129</v>
      </c>
      <c r="AK196" s="74">
        <v>0.89599198221244969</v>
      </c>
      <c r="AL196" s="21">
        <v>460687154.69020027</v>
      </c>
    </row>
    <row r="197" spans="1:39">
      <c r="A197" s="80"/>
      <c r="B197" s="23" t="s">
        <v>115</v>
      </c>
      <c r="E197" s="9">
        <v>0.10693038853355118</v>
      </c>
      <c r="F197" s="116">
        <v>18611842.099999998</v>
      </c>
      <c r="I197" s="9">
        <v>0.10829199262149759</v>
      </c>
      <c r="J197" s="21">
        <v>21952469.559999995</v>
      </c>
      <c r="M197" s="9">
        <v>0.10761353670663761</v>
      </c>
      <c r="N197" s="21">
        <v>29408556.770000007</v>
      </c>
      <c r="Q197" s="9">
        <v>0.10504425721023318</v>
      </c>
      <c r="R197" s="21">
        <v>32061444.999999985</v>
      </c>
      <c r="U197" s="9">
        <v>0.1052567632961731</v>
      </c>
      <c r="V197" s="21">
        <v>35230871.889999956</v>
      </c>
      <c r="Y197" s="9">
        <v>0.1042483325657078</v>
      </c>
      <c r="Z197" s="21">
        <v>38584356.680000015</v>
      </c>
      <c r="AC197" s="9">
        <v>0.10484905445658789</v>
      </c>
      <c r="AD197" s="21">
        <v>47258725.110000037</v>
      </c>
      <c r="AG197" s="9">
        <v>0.10427617821603176</v>
      </c>
      <c r="AH197" s="21">
        <v>50451859.640000083</v>
      </c>
      <c r="AK197" s="74">
        <v>0.10400801778755039</v>
      </c>
      <c r="AL197" s="21">
        <v>53477217.13000007</v>
      </c>
    </row>
    <row r="198" spans="1:39" ht="13.5" thickBot="1">
      <c r="A198" s="90"/>
      <c r="E198" s="9"/>
      <c r="F198" s="116"/>
      <c r="I198" s="9"/>
      <c r="M198" s="9"/>
      <c r="Q198" s="9"/>
      <c r="U198" s="9"/>
      <c r="Y198" s="9"/>
      <c r="AC198" s="9"/>
      <c r="AG198" s="9"/>
      <c r="AK198" s="74"/>
    </row>
    <row r="199" spans="1:39" ht="13.5" thickBot="1">
      <c r="A199" s="90"/>
      <c r="E199" s="110">
        <v>1</v>
      </c>
      <c r="F199" s="129">
        <v>174055685.71519989</v>
      </c>
      <c r="G199" s="81">
        <v>0</v>
      </c>
      <c r="I199" s="110">
        <v>1</v>
      </c>
      <c r="J199" s="22">
        <v>202715538.13520002</v>
      </c>
      <c r="K199" s="81">
        <v>0</v>
      </c>
      <c r="M199" s="110">
        <v>1</v>
      </c>
      <c r="N199" s="22">
        <v>273279344.49519944</v>
      </c>
      <c r="O199" s="81">
        <v>5.9604644775390625E-7</v>
      </c>
      <c r="Q199" s="110">
        <v>0.99999999999999989</v>
      </c>
      <c r="R199" s="22">
        <v>305218446.50519961</v>
      </c>
      <c r="S199" s="81">
        <v>0</v>
      </c>
      <c r="U199" s="110">
        <v>0.99999999999999989</v>
      </c>
      <c r="V199" s="22">
        <v>334713616.36749923</v>
      </c>
      <c r="W199" s="81">
        <v>7.7486038208007813E-7</v>
      </c>
      <c r="Y199" s="110">
        <v>1</v>
      </c>
      <c r="Z199" s="22">
        <v>370119653.04749852</v>
      </c>
      <c r="AA199" s="81">
        <v>1.430511474609375E-6</v>
      </c>
      <c r="AC199" s="110">
        <v>1</v>
      </c>
      <c r="AD199" s="22">
        <v>450731056.70749968</v>
      </c>
      <c r="AE199" s="81">
        <v>0</v>
      </c>
      <c r="AG199" s="110">
        <v>0.99999999999999989</v>
      </c>
      <c r="AH199" s="22">
        <v>483829197.64740139</v>
      </c>
      <c r="AI199" s="81">
        <v>-1.3113021850585938E-6</v>
      </c>
      <c r="AK199" s="74">
        <v>1</v>
      </c>
      <c r="AL199" s="21">
        <v>514164371.82020032</v>
      </c>
      <c r="AM199" s="81">
        <v>0</v>
      </c>
    </row>
    <row r="200" spans="1:39">
      <c r="A200" s="72" t="s">
        <v>205</v>
      </c>
      <c r="E200" s="9"/>
      <c r="F200" s="116"/>
      <c r="I200" s="9"/>
      <c r="M200" s="9"/>
      <c r="Q200" s="9"/>
      <c r="U200" s="9"/>
      <c r="Y200" s="9"/>
      <c r="AC200" s="9"/>
      <c r="AG200" s="9"/>
      <c r="AK200" s="74"/>
    </row>
    <row r="201" spans="1:39">
      <c r="A201" s="72" t="s">
        <v>206</v>
      </c>
      <c r="B201" s="78" t="s">
        <v>116</v>
      </c>
      <c r="E201" s="9"/>
      <c r="F201" s="116"/>
      <c r="I201" s="9"/>
      <c r="M201" s="9"/>
      <c r="Q201" s="9"/>
      <c r="U201" s="9"/>
      <c r="Y201" s="9"/>
      <c r="AC201" s="9"/>
      <c r="AG201" s="9"/>
      <c r="AK201" s="74"/>
    </row>
    <row r="202" spans="1:39">
      <c r="A202" s="72" t="s">
        <v>207</v>
      </c>
      <c r="B202" s="23" t="s">
        <v>117</v>
      </c>
      <c r="E202" s="9">
        <v>0</v>
      </c>
      <c r="F202" s="119">
        <v>0</v>
      </c>
      <c r="I202" s="9">
        <v>0</v>
      </c>
      <c r="J202" s="95">
        <v>0</v>
      </c>
      <c r="M202" s="9">
        <v>0</v>
      </c>
      <c r="N202" s="95">
        <v>0</v>
      </c>
      <c r="Q202" s="9">
        <v>0</v>
      </c>
      <c r="R202" s="95">
        <v>0</v>
      </c>
      <c r="U202" s="9">
        <v>0</v>
      </c>
      <c r="V202" s="95">
        <v>0</v>
      </c>
      <c r="Y202" s="9">
        <v>0</v>
      </c>
      <c r="Z202" s="95">
        <v>0</v>
      </c>
      <c r="AC202" s="9">
        <v>0</v>
      </c>
      <c r="AD202" s="95">
        <v>0</v>
      </c>
      <c r="AG202" s="9">
        <v>0</v>
      </c>
      <c r="AH202" s="95">
        <v>0</v>
      </c>
      <c r="AK202" s="74">
        <v>0</v>
      </c>
      <c r="AL202" s="21">
        <v>0</v>
      </c>
    </row>
    <row r="203" spans="1:39" ht="13.5" thickBot="1">
      <c r="A203" s="72" t="s">
        <v>208</v>
      </c>
      <c r="B203" s="23" t="s">
        <v>118</v>
      </c>
      <c r="E203" s="9">
        <v>1</v>
      </c>
      <c r="F203" s="119">
        <v>174055685.71520001</v>
      </c>
      <c r="I203" s="9">
        <v>1</v>
      </c>
      <c r="J203" s="95">
        <v>202715538.13520014</v>
      </c>
      <c r="M203" s="9">
        <v>1</v>
      </c>
      <c r="N203" s="95">
        <v>273279344.49519968</v>
      </c>
      <c r="Q203" s="9">
        <v>1</v>
      </c>
      <c r="R203" s="95">
        <v>305218446.50520009</v>
      </c>
      <c r="U203" s="9">
        <v>1</v>
      </c>
      <c r="V203" s="95">
        <v>334713616.36749971</v>
      </c>
      <c r="Y203" s="9">
        <v>1</v>
      </c>
      <c r="Z203" s="95">
        <v>370119653.04749829</v>
      </c>
      <c r="AC203" s="9">
        <v>1</v>
      </c>
      <c r="AD203" s="95">
        <v>450731056.70749968</v>
      </c>
      <c r="AG203" s="9">
        <v>1</v>
      </c>
      <c r="AH203" s="95">
        <v>483829197.64740092</v>
      </c>
      <c r="AK203" s="74">
        <v>1</v>
      </c>
      <c r="AL203" s="21">
        <v>514164371.82019973</v>
      </c>
    </row>
    <row r="204" spans="1:39" ht="13.5" thickBot="1">
      <c r="A204" s="72" t="s">
        <v>209</v>
      </c>
      <c r="E204" s="110">
        <v>1</v>
      </c>
      <c r="F204" s="129">
        <v>174055685.71520001</v>
      </c>
      <c r="G204" s="81">
        <v>0</v>
      </c>
      <c r="I204" s="110">
        <v>1</v>
      </c>
      <c r="J204" s="22">
        <v>202715538.13520014</v>
      </c>
      <c r="K204" s="81">
        <v>0</v>
      </c>
      <c r="M204" s="110">
        <v>1</v>
      </c>
      <c r="N204" s="22">
        <v>273279344.49519968</v>
      </c>
      <c r="O204" s="81">
        <v>0</v>
      </c>
      <c r="Q204" s="110">
        <v>1</v>
      </c>
      <c r="R204" s="22">
        <v>305218446.50520009</v>
      </c>
      <c r="S204" s="81">
        <v>-4.76837158203125E-7</v>
      </c>
      <c r="U204" s="110">
        <v>1</v>
      </c>
      <c r="V204" s="22">
        <v>334713616.36749971</v>
      </c>
      <c r="W204" s="81">
        <v>-4.76837158203125E-7</v>
      </c>
      <c r="Y204" s="110">
        <v>1</v>
      </c>
      <c r="Z204" s="22">
        <v>370119653.04749829</v>
      </c>
      <c r="AA204" s="81">
        <v>0</v>
      </c>
      <c r="AC204" s="110">
        <v>1</v>
      </c>
      <c r="AD204" s="22">
        <v>450731056.70749968</v>
      </c>
      <c r="AE204" s="81">
        <v>0</v>
      </c>
      <c r="AG204" s="110">
        <v>1</v>
      </c>
      <c r="AH204" s="22">
        <v>483829197.64740092</v>
      </c>
      <c r="AI204" s="81">
        <v>4.76837158203125E-7</v>
      </c>
      <c r="AK204" s="108">
        <v>1</v>
      </c>
      <c r="AL204" s="22">
        <v>514164371.82019973</v>
      </c>
      <c r="AM204" s="81">
        <v>5.9604644775390625E-7</v>
      </c>
    </row>
    <row r="205" spans="1:39">
      <c r="A205" s="72" t="s">
        <v>210</v>
      </c>
      <c r="E205" s="9"/>
      <c r="F205" s="116"/>
      <c r="I205" s="9"/>
      <c r="M205" s="9"/>
      <c r="Q205" s="9"/>
      <c r="U205" s="9"/>
      <c r="Y205" s="9"/>
      <c r="AC205" s="9"/>
      <c r="AG205" s="9"/>
      <c r="AK205" s="74"/>
    </row>
    <row r="206" spans="1:39">
      <c r="A206" s="72" t="s">
        <v>211</v>
      </c>
      <c r="B206" s="78" t="s">
        <v>120</v>
      </c>
      <c r="E206" s="9"/>
      <c r="F206" s="116"/>
      <c r="I206" s="9"/>
      <c r="M206" s="9"/>
      <c r="Q206" s="9"/>
      <c r="U206" s="9"/>
      <c r="Y206" s="9"/>
      <c r="AC206" s="9"/>
      <c r="AG206" s="9"/>
      <c r="AK206" s="74"/>
    </row>
    <row r="207" spans="1:39">
      <c r="A207" s="72" t="s">
        <v>212</v>
      </c>
      <c r="B207" s="23" t="s">
        <v>121</v>
      </c>
      <c r="E207" s="9">
        <v>1</v>
      </c>
      <c r="F207" s="119">
        <v>174055685.71520004</v>
      </c>
      <c r="I207" s="9">
        <v>1</v>
      </c>
      <c r="J207" s="95">
        <v>202715538.13520014</v>
      </c>
      <c r="M207" s="9">
        <v>1</v>
      </c>
      <c r="N207" s="95">
        <v>273279344.49519998</v>
      </c>
      <c r="Q207" s="9">
        <v>1</v>
      </c>
      <c r="R207" s="95">
        <v>305218446.50519955</v>
      </c>
      <c r="U207" s="9">
        <v>1</v>
      </c>
      <c r="V207" s="95">
        <v>334713616.36749971</v>
      </c>
      <c r="Y207" s="9">
        <v>1</v>
      </c>
      <c r="Z207" s="95">
        <v>370119653.04749829</v>
      </c>
      <c r="AC207" s="9">
        <v>1</v>
      </c>
      <c r="AD207" s="95">
        <v>450731056.70749968</v>
      </c>
      <c r="AG207" s="9">
        <v>1</v>
      </c>
      <c r="AH207" s="95">
        <v>483829197.64739966</v>
      </c>
      <c r="AK207" s="74">
        <v>1</v>
      </c>
      <c r="AL207" s="21">
        <v>514164371.8202002</v>
      </c>
    </row>
    <row r="208" spans="1:39" ht="13.5" thickBot="1">
      <c r="A208" s="72" t="s">
        <v>213</v>
      </c>
      <c r="B208" s="23" t="s">
        <v>122</v>
      </c>
      <c r="E208" s="9">
        <v>0</v>
      </c>
      <c r="F208" s="119">
        <v>0</v>
      </c>
      <c r="I208" s="9">
        <v>0</v>
      </c>
      <c r="J208" s="95">
        <v>0</v>
      </c>
      <c r="M208" s="9">
        <v>0</v>
      </c>
      <c r="N208" s="95">
        <v>0</v>
      </c>
      <c r="Q208" s="9">
        <v>0</v>
      </c>
      <c r="R208" s="95">
        <v>0</v>
      </c>
      <c r="U208" s="9">
        <v>0</v>
      </c>
      <c r="V208" s="95">
        <v>0</v>
      </c>
      <c r="Y208" s="9">
        <v>0</v>
      </c>
      <c r="Z208" s="95">
        <v>0</v>
      </c>
      <c r="AC208" s="9">
        <v>0</v>
      </c>
      <c r="AD208" s="95">
        <v>0</v>
      </c>
      <c r="AG208" s="9">
        <v>0</v>
      </c>
      <c r="AH208" s="95">
        <v>0</v>
      </c>
      <c r="AK208" s="74">
        <v>0</v>
      </c>
      <c r="AL208" s="21">
        <v>0</v>
      </c>
    </row>
    <row r="209" spans="1:39" ht="13.5" thickBot="1">
      <c r="A209" s="72" t="s">
        <v>112</v>
      </c>
      <c r="E209" s="110">
        <v>1</v>
      </c>
      <c r="F209" s="129">
        <v>174055685.71520004</v>
      </c>
      <c r="G209" s="81">
        <v>0</v>
      </c>
      <c r="I209" s="110">
        <v>1</v>
      </c>
      <c r="J209" s="22">
        <v>202715538.13520014</v>
      </c>
      <c r="K209" s="81">
        <v>0</v>
      </c>
      <c r="M209" s="110">
        <v>1</v>
      </c>
      <c r="N209" s="22">
        <v>273279344.49519998</v>
      </c>
      <c r="O209" s="81">
        <v>0</v>
      </c>
      <c r="Q209" s="110">
        <v>1</v>
      </c>
      <c r="R209" s="22">
        <v>305218446.50519955</v>
      </c>
      <c r="S209" s="81">
        <v>5.3644180297851563E-7</v>
      </c>
      <c r="U209" s="110">
        <v>1</v>
      </c>
      <c r="V209" s="22">
        <v>334713616.36749971</v>
      </c>
      <c r="W209" s="81">
        <v>0</v>
      </c>
      <c r="Y209" s="110">
        <v>1</v>
      </c>
      <c r="Z209" s="22">
        <v>370119653.04749829</v>
      </c>
      <c r="AA209" s="81">
        <v>0</v>
      </c>
      <c r="AC209" s="110">
        <v>1</v>
      </c>
      <c r="AD209" s="22">
        <v>450731056.70749968</v>
      </c>
      <c r="AE209" s="81">
        <v>0</v>
      </c>
      <c r="AG209" s="110">
        <v>1</v>
      </c>
      <c r="AH209" s="22">
        <v>483829197.64739966</v>
      </c>
      <c r="AI209" s="81">
        <v>1.2516975402832031E-6</v>
      </c>
      <c r="AK209" s="108">
        <v>1</v>
      </c>
      <c r="AL209" s="22">
        <v>514164371.8202002</v>
      </c>
      <c r="AM209" s="106">
        <v>-4.76837158203125E-7</v>
      </c>
    </row>
    <row r="210" spans="1:39">
      <c r="A210" s="90"/>
      <c r="E210" s="9"/>
      <c r="F210" s="116"/>
      <c r="I210" s="9"/>
      <c r="M210" s="9"/>
      <c r="Q210" s="9"/>
      <c r="U210" s="9"/>
      <c r="Y210" s="9"/>
      <c r="AC210" s="9"/>
      <c r="AG210" s="9"/>
      <c r="AK210" s="74"/>
    </row>
    <row r="211" spans="1:39">
      <c r="A211" s="90"/>
      <c r="B211" s="78" t="s">
        <v>123</v>
      </c>
      <c r="E211" s="9"/>
      <c r="F211" s="116"/>
      <c r="I211" s="9"/>
      <c r="M211" s="9"/>
      <c r="Q211" s="9"/>
      <c r="U211" s="9"/>
      <c r="Y211" s="9"/>
      <c r="AC211" s="9"/>
      <c r="AG211" s="9"/>
      <c r="AK211" s="74"/>
    </row>
    <row r="212" spans="1:39">
      <c r="A212" s="90"/>
      <c r="B212" s="23" t="s">
        <v>124</v>
      </c>
      <c r="E212" s="9">
        <v>1.0023220975697477E-2</v>
      </c>
      <c r="F212" s="119">
        <v>1744598.5999999999</v>
      </c>
      <c r="I212" s="9">
        <v>8.9504169571347977E-3</v>
      </c>
      <c r="J212" s="95">
        <v>1814388.5899999996</v>
      </c>
      <c r="M212" s="9">
        <v>7.6382054555047593E-3</v>
      </c>
      <c r="N212" s="95">
        <v>2087363.7799999996</v>
      </c>
      <c r="Q212" s="9">
        <v>8.1846041699102923E-3</v>
      </c>
      <c r="R212" s="95">
        <v>2498092.17</v>
      </c>
      <c r="U212" s="9">
        <v>8.635892113890915E-3</v>
      </c>
      <c r="V212" s="95">
        <v>2890550.6799999997</v>
      </c>
      <c r="Y212" s="9">
        <v>7.987874801181051E-3</v>
      </c>
      <c r="Z212" s="95">
        <v>2956469.4500000007</v>
      </c>
      <c r="AC212" s="9">
        <v>6.9292914555626438E-3</v>
      </c>
      <c r="AD212" s="95">
        <v>3123246.8599999989</v>
      </c>
      <c r="AG212" s="9">
        <v>7.3189079890557717E-3</v>
      </c>
      <c r="AH212" s="95">
        <v>3541101.38</v>
      </c>
      <c r="AK212" s="74">
        <v>7.6787857859988932E-3</v>
      </c>
      <c r="AL212" s="21">
        <v>3948158.07</v>
      </c>
    </row>
    <row r="213" spans="1:39">
      <c r="A213" s="80" t="s">
        <v>114</v>
      </c>
      <c r="B213" s="23" t="s">
        <v>125</v>
      </c>
      <c r="E213" s="9">
        <v>0.74418113435974031</v>
      </c>
      <c r="F213" s="119">
        <v>129528957.63729994</v>
      </c>
      <c r="I213" s="9">
        <v>0.73146970129347089</v>
      </c>
      <c r="J213" s="95">
        <v>148280274.12729993</v>
      </c>
      <c r="M213" s="9">
        <v>0.75203011020435784</v>
      </c>
      <c r="N213" s="95">
        <v>205514295.55729976</v>
      </c>
      <c r="Q213" s="9">
        <v>0.73872338074251553</v>
      </c>
      <c r="R213" s="95">
        <v>225472002.66729981</v>
      </c>
      <c r="U213" s="9">
        <v>0.72059330513635833</v>
      </c>
      <c r="V213" s="95">
        <v>241192391.09239972</v>
      </c>
      <c r="Y213" s="9">
        <v>0.71229833512398133</v>
      </c>
      <c r="Z213" s="95">
        <v>263635612.66240004</v>
      </c>
      <c r="AC213" s="9">
        <v>0.73088879126468731</v>
      </c>
      <c r="AD213" s="95">
        <v>329434277.22239965</v>
      </c>
      <c r="AG213" s="9">
        <v>0.7197982244267136</v>
      </c>
      <c r="AH213" s="95">
        <v>348259397.39240003</v>
      </c>
      <c r="AK213" s="74">
        <v>0.7053161043546905</v>
      </c>
      <c r="AL213" s="21">
        <v>362648411.73019993</v>
      </c>
    </row>
    <row r="214" spans="1:39">
      <c r="A214" s="80" t="s">
        <v>214</v>
      </c>
      <c r="B214" s="23" t="s">
        <v>126</v>
      </c>
      <c r="E214" s="9">
        <v>0.17842016783475881</v>
      </c>
      <c r="F214" s="119">
        <v>31055044.657900006</v>
      </c>
      <c r="I214" s="9">
        <v>0.18852584187410126</v>
      </c>
      <c r="J214" s="95">
        <v>38217117.487900056</v>
      </c>
      <c r="M214" s="9">
        <v>0.1690260029832272</v>
      </c>
      <c r="N214" s="95">
        <v>46191315.297900014</v>
      </c>
      <c r="Q214" s="9">
        <v>0.178586176497597</v>
      </c>
      <c r="R214" s="95">
        <v>54507795.357899979</v>
      </c>
      <c r="U214" s="9">
        <v>0.19109402592953662</v>
      </c>
      <c r="V214" s="95">
        <v>63961772.485099964</v>
      </c>
      <c r="Y214" s="9">
        <v>0.19977994280031017</v>
      </c>
      <c r="Z214" s="95">
        <v>73942483.11510025</v>
      </c>
      <c r="AC214" s="9">
        <v>0.18577681244503147</v>
      </c>
      <c r="AD214" s="95">
        <v>83735378.985100016</v>
      </c>
      <c r="AG214" s="9">
        <v>0.19345436947608952</v>
      </c>
      <c r="AH214" s="95">
        <v>93598872.365000069</v>
      </c>
      <c r="AK214" s="74">
        <v>0.20094288197029994</v>
      </c>
      <c r="AL214" s="21">
        <v>103317670.67999981</v>
      </c>
    </row>
    <row r="215" spans="1:39">
      <c r="A215" s="80" t="s">
        <v>115</v>
      </c>
      <c r="B215" s="23" t="s">
        <v>127</v>
      </c>
      <c r="E215" s="9">
        <v>2.3226508306168805E-2</v>
      </c>
      <c r="F215" s="119">
        <v>4042705.8299999987</v>
      </c>
      <c r="I215" s="9">
        <v>2.2556909263414755E-2</v>
      </c>
      <c r="J215" s="95">
        <v>4572636</v>
      </c>
      <c r="M215" s="9">
        <v>1.8714673988431768E-2</v>
      </c>
      <c r="N215" s="95">
        <v>5114333.84</v>
      </c>
      <c r="Q215" s="9">
        <v>1.8959864242351465E-2</v>
      </c>
      <c r="R215" s="95">
        <v>5786900.3100000005</v>
      </c>
      <c r="U215" s="9">
        <v>1.9214279149428918E-2</v>
      </c>
      <c r="V215" s="95">
        <v>6431280.8599999994</v>
      </c>
      <c r="Y215" s="9">
        <v>1.9065258847776968E-2</v>
      </c>
      <c r="Z215" s="95">
        <v>7056426.9899999965</v>
      </c>
      <c r="AC215" s="9">
        <v>1.6859686673269259E-2</v>
      </c>
      <c r="AD215" s="95">
        <v>7599184.3900000025</v>
      </c>
      <c r="AG215" s="9">
        <v>1.8243186568563705E-2</v>
      </c>
      <c r="AH215" s="95">
        <v>8826586.3200000022</v>
      </c>
      <c r="AK215" s="74">
        <v>1.867234940066461E-2</v>
      </c>
      <c r="AL215" s="21">
        <v>9600656.8000000026</v>
      </c>
    </row>
    <row r="216" spans="1:39">
      <c r="A216" s="52"/>
      <c r="B216" s="23" t="s">
        <v>301</v>
      </c>
      <c r="E216" s="9">
        <v>3.0870682953683982E-2</v>
      </c>
      <c r="F216" s="119">
        <v>5373217.8899999997</v>
      </c>
      <c r="I216" s="9">
        <v>3.3506094562272659E-2</v>
      </c>
      <c r="J216" s="95">
        <v>6792205.9900000002</v>
      </c>
      <c r="M216" s="9">
        <v>3.8885632317471615E-2</v>
      </c>
      <c r="N216" s="95">
        <v>10626640.109999999</v>
      </c>
      <c r="Q216" s="9">
        <v>3.9075871123001794E-2</v>
      </c>
      <c r="R216" s="95">
        <v>11926676.680000003</v>
      </c>
      <c r="U216" s="9">
        <v>4.220407401798084E-2</v>
      </c>
      <c r="V216" s="95">
        <v>14126278.240000002</v>
      </c>
      <c r="Y216" s="9">
        <v>4.2443925445871708E-2</v>
      </c>
      <c r="Z216" s="95">
        <v>15709330.960000005</v>
      </c>
      <c r="AC216" s="9">
        <v>4.3298293160803331E-2</v>
      </c>
      <c r="AD216" s="95">
        <v>19515885.429999992</v>
      </c>
      <c r="AG216" s="9">
        <v>4.4531250066685089E-2</v>
      </c>
      <c r="AH216" s="95">
        <v>21545518.989999976</v>
      </c>
      <c r="AK216" s="74">
        <v>5.0375327151328753E-2</v>
      </c>
      <c r="AL216" s="21">
        <v>25901198.440000001</v>
      </c>
    </row>
    <row r="217" spans="1:39" ht="13.5" thickBot="1">
      <c r="A217" s="52"/>
      <c r="B217" s="23" t="s">
        <v>129</v>
      </c>
      <c r="E217" s="9">
        <v>1.3278285569950622E-2</v>
      </c>
      <c r="F217" s="119">
        <v>2311161.1</v>
      </c>
      <c r="I217" s="9">
        <v>1.4991036049605685E-2</v>
      </c>
      <c r="J217" s="95">
        <v>3038915.939999999</v>
      </c>
      <c r="M217" s="9">
        <v>1.3705375051006786E-2</v>
      </c>
      <c r="N217" s="95">
        <v>3745395.91</v>
      </c>
      <c r="Q217" s="9">
        <v>1.6470103224623937E-2</v>
      </c>
      <c r="R217" s="95">
        <v>5026979.3199999994</v>
      </c>
      <c r="U217" s="9">
        <v>1.8258423652804251E-2</v>
      </c>
      <c r="V217" s="95">
        <v>6111343.0100000044</v>
      </c>
      <c r="Y217" s="9">
        <v>1.8424662980878845E-2</v>
      </c>
      <c r="Z217" s="95">
        <v>6819329.8700000001</v>
      </c>
      <c r="AC217" s="9">
        <v>1.6247125000645984E-2</v>
      </c>
      <c r="AD217" s="95">
        <v>7323083.8200000012</v>
      </c>
      <c r="AG217" s="9">
        <v>1.6654061472892383E-2</v>
      </c>
      <c r="AH217" s="95">
        <v>8057721.1999999983</v>
      </c>
      <c r="AK217" s="74">
        <v>1.7014551337017229E-2</v>
      </c>
      <c r="AL217" s="21">
        <v>8748276.1000000034</v>
      </c>
    </row>
    <row r="218" spans="1:39" ht="13.5" thickBot="1">
      <c r="A218" s="52"/>
      <c r="E218" s="110">
        <v>1</v>
      </c>
      <c r="F218" s="129">
        <v>174055685.71519995</v>
      </c>
      <c r="G218" s="81">
        <v>0</v>
      </c>
      <c r="I218" s="110">
        <v>1.0000000000000002</v>
      </c>
      <c r="J218" s="22">
        <v>202715538.13519999</v>
      </c>
      <c r="K218" s="81">
        <v>0</v>
      </c>
      <c r="M218" s="110">
        <v>1</v>
      </c>
      <c r="N218" s="22">
        <v>273279344.4951998</v>
      </c>
      <c r="O218" s="81">
        <v>0</v>
      </c>
      <c r="Q218" s="110">
        <v>1</v>
      </c>
      <c r="R218" s="22">
        <v>305218446.50519979</v>
      </c>
      <c r="S218" s="81">
        <v>0</v>
      </c>
      <c r="U218" s="110">
        <v>1</v>
      </c>
      <c r="V218" s="22">
        <v>334713616.36749971</v>
      </c>
      <c r="W218" s="81">
        <v>0</v>
      </c>
      <c r="Y218" s="110">
        <v>1</v>
      </c>
      <c r="Z218" s="22">
        <v>370119653.04750025</v>
      </c>
      <c r="AA218" s="81">
        <v>-1.9669532775878906E-6</v>
      </c>
      <c r="AC218" s="110">
        <v>1.0000000000000002</v>
      </c>
      <c r="AD218" s="22">
        <v>450731056.70749968</v>
      </c>
      <c r="AE218" s="81">
        <v>0</v>
      </c>
      <c r="AG218" s="110">
        <v>1</v>
      </c>
      <c r="AH218" s="22">
        <v>483829197.64740002</v>
      </c>
      <c r="AI218" s="81">
        <v>0</v>
      </c>
      <c r="AK218" s="108">
        <v>1</v>
      </c>
      <c r="AL218" s="22">
        <v>514164371.82019979</v>
      </c>
      <c r="AM218" s="81">
        <v>0</v>
      </c>
    </row>
    <row r="219" spans="1:39">
      <c r="A219" s="80" t="s">
        <v>117</v>
      </c>
      <c r="E219" s="9"/>
      <c r="F219" s="116"/>
      <c r="I219" s="9"/>
      <c r="M219" s="9"/>
      <c r="Q219" s="9"/>
      <c r="U219" s="9"/>
      <c r="Y219" s="9"/>
      <c r="AC219" s="9"/>
      <c r="AG219" s="9"/>
      <c r="AK219" s="74"/>
    </row>
    <row r="220" spans="1:39">
      <c r="A220" s="80" t="s">
        <v>118</v>
      </c>
      <c r="B220" s="78" t="s">
        <v>130</v>
      </c>
      <c r="E220" s="9"/>
      <c r="F220" s="116"/>
      <c r="I220" s="9"/>
      <c r="M220" s="9"/>
      <c r="Q220" s="9"/>
      <c r="U220" s="9"/>
      <c r="Y220" s="9"/>
      <c r="AC220" s="9"/>
      <c r="AG220" s="9"/>
      <c r="AK220" s="74"/>
    </row>
    <row r="221" spans="1:39">
      <c r="A221" s="80" t="s">
        <v>119</v>
      </c>
      <c r="E221" s="9">
        <v>4.6766972745258296E-2</v>
      </c>
      <c r="F221" s="119">
        <v>8140057.5100000026</v>
      </c>
      <c r="I221" s="9">
        <v>5.6654640170406105E-2</v>
      </c>
      <c r="J221" s="95">
        <v>11484775.869999994</v>
      </c>
      <c r="M221" s="9">
        <v>5.7192763210373247E-2</v>
      </c>
      <c r="N221" s="95">
        <v>15629600.839999991</v>
      </c>
      <c r="Q221" s="9">
        <v>5.9884691404746365E-2</v>
      </c>
      <c r="R221" s="95">
        <v>18277912.479999997</v>
      </c>
      <c r="U221" s="9">
        <v>6.5613588172304907E-2</v>
      </c>
      <c r="V221" s="95">
        <v>21961761.379999999</v>
      </c>
      <c r="Y221" s="9">
        <v>7.0028244829986541E-2</v>
      </c>
      <c r="Z221" s="95">
        <v>25918829.680000003</v>
      </c>
      <c r="AC221" s="9">
        <v>6.9359064113231339E-2</v>
      </c>
      <c r="AD221" s="95">
        <v>31262284.259999998</v>
      </c>
      <c r="AG221" s="9">
        <v>7.1593467670886313E-2</v>
      </c>
      <c r="AH221" s="95">
        <v>34639010.020000011</v>
      </c>
      <c r="AK221" s="74">
        <v>7.3506433431401716E-2</v>
      </c>
      <c r="AL221" s="21">
        <v>37794389.170000002</v>
      </c>
    </row>
    <row r="222" spans="1:39">
      <c r="A222" s="52"/>
      <c r="E222" s="9">
        <v>0.13594496889183566</v>
      </c>
      <c r="F222" s="119">
        <v>23661994.77999999</v>
      </c>
      <c r="I222" s="9">
        <v>0.13950361269908715</v>
      </c>
      <c r="J222" s="95">
        <v>28279549.920099974</v>
      </c>
      <c r="M222" s="9">
        <v>0.14501513648352612</v>
      </c>
      <c r="N222" s="95">
        <v>39629641.440099977</v>
      </c>
      <c r="Q222" s="9">
        <v>0.14926481148747936</v>
      </c>
      <c r="R222" s="95">
        <v>45558373.880100004</v>
      </c>
      <c r="U222" s="9">
        <v>0.15248026188472583</v>
      </c>
      <c r="V222" s="95">
        <v>51037219.880100057</v>
      </c>
      <c r="Y222" s="9">
        <v>0.15694092427090153</v>
      </c>
      <c r="Z222" s="95">
        <v>58086920.440100051</v>
      </c>
      <c r="AC222" s="9">
        <v>0.16120789177669934</v>
      </c>
      <c r="AD222" s="95">
        <v>72661403.410099983</v>
      </c>
      <c r="AG222" s="9">
        <v>0.16442933981028124</v>
      </c>
      <c r="AH222" s="95">
        <v>79555715.550100088</v>
      </c>
      <c r="AK222" s="74">
        <v>0.16442068325508721</v>
      </c>
      <c r="AL222" s="21">
        <v>84539257.32009998</v>
      </c>
    </row>
    <row r="223" spans="1:39">
      <c r="A223" s="52"/>
      <c r="E223" s="9">
        <v>0.22467514182034509</v>
      </c>
      <c r="F223" s="119">
        <v>39105985.872699976</v>
      </c>
      <c r="I223" s="9">
        <v>0.22409985682647421</v>
      </c>
      <c r="J223" s="95">
        <v>45428523.0726</v>
      </c>
      <c r="M223" s="9">
        <v>0.23236396793873088</v>
      </c>
      <c r="N223" s="95">
        <v>63500272.84260004</v>
      </c>
      <c r="Q223" s="9">
        <v>0.23081158517527464</v>
      </c>
      <c r="R223" s="95">
        <v>70447953.462600008</v>
      </c>
      <c r="U223" s="9">
        <v>0.22569492520094267</v>
      </c>
      <c r="V223" s="95">
        <v>75543164.609799936</v>
      </c>
      <c r="Y223" s="9">
        <v>0.22107991452509732</v>
      </c>
      <c r="Z223" s="95">
        <v>81826021.259799972</v>
      </c>
      <c r="AC223" s="9">
        <v>0.22422087896060922</v>
      </c>
      <c r="AD223" s="95">
        <v>101063313.70979983</v>
      </c>
      <c r="AG223" s="9">
        <v>0.22266781168571104</v>
      </c>
      <c r="AH223" s="95">
        <v>107733188.66979997</v>
      </c>
      <c r="AK223" s="74">
        <v>0.21967481822971874</v>
      </c>
      <c r="AL223" s="21">
        <v>112948964.91979994</v>
      </c>
    </row>
    <row r="224" spans="1:39">
      <c r="A224" s="52"/>
      <c r="E224" s="9">
        <v>0.20848076922103737</v>
      </c>
      <c r="F224" s="119">
        <v>36287263.245200023</v>
      </c>
      <c r="I224" s="9">
        <v>0.20586113609785356</v>
      </c>
      <c r="J224" s="95">
        <v>41731250.985200033</v>
      </c>
      <c r="M224" s="9">
        <v>0.19752835800639185</v>
      </c>
      <c r="N224" s="95">
        <v>53980420.195199952</v>
      </c>
      <c r="Q224" s="9">
        <v>0.19873150181362517</v>
      </c>
      <c r="R224" s="95">
        <v>60656520.255200043</v>
      </c>
      <c r="U224" s="9">
        <v>0.20121420573238305</v>
      </c>
      <c r="V224" s="95">
        <v>67349134.465200081</v>
      </c>
      <c r="Y224" s="9">
        <v>0.19899237927186716</v>
      </c>
      <c r="Z224" s="95">
        <v>73650990.375200003</v>
      </c>
      <c r="AC224" s="9">
        <v>0.20010963143756069</v>
      </c>
      <c r="AD224" s="95">
        <v>90195625.635200083</v>
      </c>
      <c r="AG224" s="9">
        <v>0.20000032002124046</v>
      </c>
      <c r="AH224" s="95">
        <v>96765994.365100041</v>
      </c>
      <c r="AK224" s="74">
        <v>0.20110315112665642</v>
      </c>
      <c r="AL224" s="21">
        <v>103400075.37010002</v>
      </c>
    </row>
    <row r="225" spans="1:39">
      <c r="A225" s="52" t="s">
        <v>121</v>
      </c>
      <c r="B225" s="23" t="s">
        <v>131</v>
      </c>
      <c r="E225" s="9">
        <v>0.61586785267847644</v>
      </c>
      <c r="F225" s="119">
        <v>107195301.40789999</v>
      </c>
      <c r="I225" s="9">
        <v>0.62611924579382094</v>
      </c>
      <c r="J225" s="95">
        <v>126924099.84789999</v>
      </c>
      <c r="M225" s="9">
        <v>0.63210022563902202</v>
      </c>
      <c r="N225" s="95">
        <v>172739935.31789994</v>
      </c>
      <c r="Q225" s="9">
        <v>0.63869258988112554</v>
      </c>
      <c r="R225" s="95">
        <v>194940760.07790005</v>
      </c>
      <c r="U225" s="9">
        <v>0.64500298099035647</v>
      </c>
      <c r="V225" s="95">
        <v>215891280.33510005</v>
      </c>
      <c r="Y225" s="9">
        <v>0.64704146289785258</v>
      </c>
      <c r="Z225" s="95">
        <v>239482761.75510004</v>
      </c>
      <c r="AC225" s="9">
        <v>0.65489746628810053</v>
      </c>
      <c r="AD225" s="95">
        <v>295182627.01509988</v>
      </c>
      <c r="AG225" s="9">
        <v>0.65869093918811905</v>
      </c>
      <c r="AH225" s="95">
        <v>318693908.60500008</v>
      </c>
      <c r="AK225" s="74">
        <v>0.65870508604286404</v>
      </c>
      <c r="AL225" s="21">
        <v>338682686.77999997</v>
      </c>
    </row>
    <row r="226" spans="1:39">
      <c r="A226" s="52" t="s">
        <v>215</v>
      </c>
      <c r="B226" s="23" t="s">
        <v>132</v>
      </c>
      <c r="E226" s="9">
        <v>0.12659316116081221</v>
      </c>
      <c r="F226" s="119">
        <v>22034259.472699992</v>
      </c>
      <c r="I226" s="9">
        <v>0.12344891024589205</v>
      </c>
      <c r="J226" s="95">
        <v>25025012.272700015</v>
      </c>
      <c r="M226" s="9">
        <v>0.1234659557421935</v>
      </c>
      <c r="N226" s="95">
        <v>33740695.452700011</v>
      </c>
      <c r="Q226" s="9">
        <v>0.12212026150282168</v>
      </c>
      <c r="R226" s="95">
        <v>37273356.502700031</v>
      </c>
      <c r="U226" s="9">
        <v>0.11769405080565182</v>
      </c>
      <c r="V226" s="95">
        <v>39393801.370099999</v>
      </c>
      <c r="Y226" s="9">
        <v>0.1163530012943496</v>
      </c>
      <c r="Z226" s="95">
        <v>43064532.470099993</v>
      </c>
      <c r="AC226" s="9">
        <v>0.11315662981527888</v>
      </c>
      <c r="AD226" s="95">
        <v>51003207.330100045</v>
      </c>
      <c r="AG226" s="9">
        <v>0.11303560542858428</v>
      </c>
      <c r="AH226" s="95">
        <v>54689926.280100048</v>
      </c>
      <c r="AK226" s="74">
        <v>0.11557710698570291</v>
      </c>
      <c r="AL226" s="21">
        <v>59425630.610099971</v>
      </c>
    </row>
    <row r="227" spans="1:39">
      <c r="A227" s="52"/>
      <c r="B227" s="23" t="s">
        <v>133</v>
      </c>
      <c r="E227" s="9">
        <v>0.17042824996098072</v>
      </c>
      <c r="F227" s="119">
        <v>29664005.912200008</v>
      </c>
      <c r="I227" s="9">
        <v>0.16563065836525431</v>
      </c>
      <c r="J227" s="95">
        <v>33575908.042199999</v>
      </c>
      <c r="M227" s="9">
        <v>0.16605697816651899</v>
      </c>
      <c r="N227" s="95">
        <v>45379942.142200045</v>
      </c>
      <c r="Q227" s="9">
        <v>0.15959452270972124</v>
      </c>
      <c r="R227" s="95">
        <v>48711192.292200007</v>
      </c>
      <c r="U227" s="9">
        <v>0.15495965567547235</v>
      </c>
      <c r="V227" s="95">
        <v>51867106.74219995</v>
      </c>
      <c r="Y227" s="9">
        <v>0.15559670373626203</v>
      </c>
      <c r="Z227" s="95">
        <v>57589398.002199948</v>
      </c>
      <c r="AC227" s="9">
        <v>0.15180227804138677</v>
      </c>
      <c r="AD227" s="95">
        <v>68422001.192199975</v>
      </c>
      <c r="AG227" s="9">
        <v>0.14772176596561398</v>
      </c>
      <c r="AH227" s="95">
        <v>71472103.502200037</v>
      </c>
      <c r="AK227" s="74">
        <v>0.14390159451941475</v>
      </c>
      <c r="AL227" s="21">
        <v>73989072.950000003</v>
      </c>
    </row>
    <row r="228" spans="1:39">
      <c r="A228" s="52"/>
      <c r="B228" s="23" t="s">
        <v>134</v>
      </c>
      <c r="E228" s="9">
        <v>6.3374870329999791E-2</v>
      </c>
      <c r="F228" s="119">
        <v>11030756.512399998</v>
      </c>
      <c r="I228" s="9">
        <v>6.124880513164787E-2</v>
      </c>
      <c r="J228" s="95">
        <v>12416084.492399998</v>
      </c>
      <c r="M228" s="9">
        <v>5.7063209410156877E-2</v>
      </c>
      <c r="N228" s="95">
        <v>15594196.462399999</v>
      </c>
      <c r="Q228" s="9">
        <v>5.8712865482377322E-2</v>
      </c>
      <c r="R228" s="95">
        <v>17920249.592399996</v>
      </c>
      <c r="U228" s="9">
        <v>6.0800906311966933E-2</v>
      </c>
      <c r="V228" s="95">
        <v>20350891.23010001</v>
      </c>
      <c r="Y228" s="9">
        <v>5.9223917669907873E-2</v>
      </c>
      <c r="Z228" s="95">
        <v>21919935.860100009</v>
      </c>
      <c r="AC228" s="9">
        <v>5.8890406718358074E-2</v>
      </c>
      <c r="AD228" s="95">
        <v>26543735.250099987</v>
      </c>
      <c r="AG228" s="9">
        <v>5.9333675002848946E-2</v>
      </c>
      <c r="AH228" s="95">
        <v>28707364.37010001</v>
      </c>
      <c r="AK228" s="74">
        <v>6.0071875985411353E-2</v>
      </c>
      <c r="AL228" s="21">
        <v>30886818.380099982</v>
      </c>
    </row>
    <row r="229" spans="1:39">
      <c r="A229" s="52"/>
      <c r="B229" s="23" t="s">
        <v>135</v>
      </c>
      <c r="E229" s="9">
        <v>1.6695575258339448E-2</v>
      </c>
      <c r="F229" s="119">
        <v>2905959.8</v>
      </c>
      <c r="I229" s="9">
        <v>1.678626360516329E-2</v>
      </c>
      <c r="J229" s="95">
        <v>3402836.459999999</v>
      </c>
      <c r="M229" s="9">
        <v>1.5770418170319121E-2</v>
      </c>
      <c r="N229" s="95">
        <v>4309729.54</v>
      </c>
      <c r="Q229" s="9">
        <v>1.5456734263666545E-2</v>
      </c>
      <c r="R229" s="95">
        <v>4717680.4200000018</v>
      </c>
      <c r="U229" s="9">
        <v>1.6186360443883212E-2</v>
      </c>
      <c r="V229" s="95">
        <v>5417795.2400000021</v>
      </c>
      <c r="Y229" s="9">
        <v>1.6577128394780448E-2</v>
      </c>
      <c r="Z229" s="95">
        <v>6135521.0100000007</v>
      </c>
      <c r="AC229" s="9">
        <v>1.6683862489821795E-2</v>
      </c>
      <c r="AD229" s="95">
        <v>7519934.9699999988</v>
      </c>
      <c r="AG229" s="9">
        <v>1.6693820255730487E-2</v>
      </c>
      <c r="AH229" s="95">
        <v>8076957.6599999983</v>
      </c>
      <c r="AK229" s="74">
        <v>1.7240491943498255E-2</v>
      </c>
      <c r="AL229" s="21">
        <v>8864446.7099999972</v>
      </c>
    </row>
    <row r="230" spans="1:39">
      <c r="A230" s="80" t="s">
        <v>124</v>
      </c>
      <c r="B230" s="23" t="s">
        <v>136</v>
      </c>
      <c r="E230" s="9">
        <v>7.0402906113913154E-3</v>
      </c>
      <c r="F230" s="119">
        <v>1225402.6100000001</v>
      </c>
      <c r="I230" s="9">
        <v>6.7661168582213958E-3</v>
      </c>
      <c r="J230" s="95">
        <v>1371597.0199999991</v>
      </c>
      <c r="M230" s="9">
        <v>5.5432128717895386E-3</v>
      </c>
      <c r="N230" s="95">
        <v>1514845.58</v>
      </c>
      <c r="Q230" s="9">
        <v>5.4230261602874596E-3</v>
      </c>
      <c r="R230" s="95">
        <v>1655207.6199999989</v>
      </c>
      <c r="U230" s="9">
        <v>5.3560457726692995E-3</v>
      </c>
      <c r="V230" s="95">
        <v>1792741.450000002</v>
      </c>
      <c r="Y230" s="9">
        <v>5.20778600684744E-3</v>
      </c>
      <c r="Z230" s="95">
        <v>1927503.95</v>
      </c>
      <c r="AC230" s="9">
        <v>4.5693566470538065E-3</v>
      </c>
      <c r="AD230" s="95">
        <v>2059550.9500000009</v>
      </c>
      <c r="AG230" s="9">
        <v>4.5241941591032918E-3</v>
      </c>
      <c r="AH230" s="95">
        <v>2188937.23</v>
      </c>
      <c r="AK230" s="74">
        <v>4.5038445231086388E-3</v>
      </c>
      <c r="AL230" s="21">
        <v>2315716.3900000011</v>
      </c>
    </row>
    <row r="231" spans="1:39" ht="13.5" thickBot="1">
      <c r="A231" s="80" t="s">
        <v>125</v>
      </c>
      <c r="B231" s="23" t="s">
        <v>137</v>
      </c>
      <c r="E231" s="9">
        <v>0</v>
      </c>
      <c r="F231" s="119">
        <v>0</v>
      </c>
      <c r="I231" s="9">
        <v>0</v>
      </c>
      <c r="J231" s="95">
        <v>0</v>
      </c>
      <c r="M231" s="9">
        <v>0</v>
      </c>
      <c r="N231" s="95">
        <v>0</v>
      </c>
      <c r="Q231" s="9">
        <v>0</v>
      </c>
      <c r="R231" s="95">
        <v>0</v>
      </c>
      <c r="U231" s="9">
        <v>0</v>
      </c>
      <c r="V231" s="95">
        <v>0</v>
      </c>
      <c r="Y231" s="9">
        <v>0</v>
      </c>
      <c r="Z231" s="95">
        <v>0</v>
      </c>
      <c r="AC231" s="9">
        <v>0</v>
      </c>
      <c r="AD231" s="95">
        <v>0</v>
      </c>
      <c r="AG231" s="9">
        <v>0</v>
      </c>
      <c r="AH231" s="95">
        <v>0</v>
      </c>
      <c r="AK231" s="74">
        <v>0</v>
      </c>
      <c r="AL231" s="21">
        <v>0</v>
      </c>
    </row>
    <row r="232" spans="1:39" ht="13.5" thickBot="1">
      <c r="A232" s="80" t="s">
        <v>126</v>
      </c>
      <c r="E232" s="110">
        <v>0.99999999999999989</v>
      </c>
      <c r="F232" s="129">
        <v>174055685.71520001</v>
      </c>
      <c r="G232" s="81">
        <v>0</v>
      </c>
      <c r="I232" s="110">
        <v>0.99999999999999978</v>
      </c>
      <c r="J232" s="22">
        <v>202715538.13520002</v>
      </c>
      <c r="K232" s="81">
        <v>0</v>
      </c>
      <c r="M232" s="110">
        <v>1</v>
      </c>
      <c r="N232" s="22">
        <v>273279344.49519998</v>
      </c>
      <c r="O232" s="81">
        <v>0</v>
      </c>
      <c r="Q232" s="110">
        <v>0.99999999999999978</v>
      </c>
      <c r="R232" s="22">
        <v>305218446.50520015</v>
      </c>
      <c r="S232" s="81">
        <v>0</v>
      </c>
      <c r="U232" s="110">
        <v>1</v>
      </c>
      <c r="V232" s="22">
        <v>334713616.36750001</v>
      </c>
      <c r="W232" s="81">
        <v>0</v>
      </c>
      <c r="Y232" s="110">
        <v>0.99999999999999989</v>
      </c>
      <c r="Z232" s="22">
        <v>370119653.04750001</v>
      </c>
      <c r="AA232" s="81">
        <v>0</v>
      </c>
      <c r="AC232" s="110">
        <v>0.99999999999999989</v>
      </c>
      <c r="AD232" s="22">
        <v>450731056.70749992</v>
      </c>
      <c r="AE232" s="81">
        <v>0</v>
      </c>
      <c r="AG232" s="110">
        <v>1</v>
      </c>
      <c r="AH232" s="22">
        <v>483829197.6474002</v>
      </c>
      <c r="AI232" s="81">
        <v>0</v>
      </c>
      <c r="AK232" s="108">
        <v>0.99999999999999989</v>
      </c>
      <c r="AL232" s="22">
        <v>514164371.82019991</v>
      </c>
      <c r="AM232" s="81">
        <v>0</v>
      </c>
    </row>
    <row r="233" spans="1:39" ht="13.5" thickBot="1">
      <c r="A233" s="80" t="s">
        <v>127</v>
      </c>
      <c r="E233" s="9"/>
      <c r="F233" s="116"/>
      <c r="I233" s="9"/>
      <c r="M233" s="9"/>
      <c r="Q233" s="9"/>
      <c r="U233" s="9"/>
      <c r="Y233" s="9"/>
      <c r="AC233" s="9"/>
      <c r="AG233" s="9"/>
      <c r="AK233" s="74"/>
    </row>
    <row r="234" spans="1:39" ht="13.5" thickBot="1">
      <c r="A234" s="80" t="s">
        <v>128</v>
      </c>
      <c r="B234" s="78" t="s">
        <v>138</v>
      </c>
      <c r="E234" s="110">
        <v>3.9334906825178685E-2</v>
      </c>
      <c r="F234" s="129">
        <v>6846464.1800000016</v>
      </c>
      <c r="I234" s="110">
        <v>3.9819606796082707E-2</v>
      </c>
      <c r="J234" s="22">
        <v>8072053.0199999986</v>
      </c>
      <c r="M234" s="110">
        <v>4.1504184265924969E-2</v>
      </c>
      <c r="N234" s="22">
        <v>11342236.27</v>
      </c>
      <c r="Q234" s="110">
        <v>3.9915072367005214E-2</v>
      </c>
      <c r="R234" s="22">
        <v>12182816.379999999</v>
      </c>
      <c r="U234" s="110">
        <v>3.7685290867135277E-2</v>
      </c>
      <c r="V234" s="22">
        <v>12613779.99</v>
      </c>
      <c r="Y234" s="110">
        <v>3.7365005792397425E-2</v>
      </c>
      <c r="Z234" s="22">
        <v>13829522.979999997</v>
      </c>
      <c r="AC234" s="110">
        <v>3.8687554164513839E-2</v>
      </c>
      <c r="AD234" s="22">
        <v>17437682.169999998</v>
      </c>
      <c r="AG234" s="110">
        <v>3.8530966342353708E-2</v>
      </c>
      <c r="AH234" s="22">
        <v>18642406.530000001</v>
      </c>
      <c r="AK234" s="108">
        <v>3.6633378161384254E-2</v>
      </c>
      <c r="AL234" s="22">
        <v>18835577.870000001</v>
      </c>
    </row>
    <row r="235" spans="1:39">
      <c r="A235" s="80" t="s">
        <v>129</v>
      </c>
      <c r="F235" s="116"/>
      <c r="AK235" s="74"/>
    </row>
    <row r="236" spans="1:39">
      <c r="A236" s="52" t="s">
        <v>216</v>
      </c>
      <c r="F236" s="116"/>
      <c r="AK236" s="74"/>
    </row>
    <row r="237" spans="1:39">
      <c r="A237" s="52" t="s">
        <v>217</v>
      </c>
      <c r="F237" s="116"/>
      <c r="AK237" s="74"/>
    </row>
    <row r="238" spans="1:39">
      <c r="A238" s="80" t="s">
        <v>218</v>
      </c>
      <c r="F238" s="116"/>
      <c r="AK238" s="74"/>
    </row>
    <row r="239" spans="1:39" hidden="1" outlineLevel="1">
      <c r="A239" s="52" t="s">
        <v>219</v>
      </c>
      <c r="F239" s="116"/>
      <c r="AK239" s="74"/>
    </row>
    <row r="240" spans="1:39" hidden="1" outlineLevel="1">
      <c r="A240" s="52" t="s">
        <v>220</v>
      </c>
      <c r="F240" s="116"/>
      <c r="AK240" s="74"/>
    </row>
    <row r="241" spans="1:39" hidden="1" outlineLevel="1">
      <c r="A241" s="80" t="s">
        <v>221</v>
      </c>
      <c r="F241" s="116"/>
      <c r="AK241" s="74"/>
    </row>
    <row r="242" spans="1:39" hidden="1" outlineLevel="1">
      <c r="A242" s="80" t="s">
        <v>222</v>
      </c>
      <c r="F242" s="116"/>
      <c r="AK242" s="74"/>
    </row>
    <row r="243" spans="1:39" collapsed="1">
      <c r="A243" s="80"/>
      <c r="F243" s="116"/>
      <c r="AK243" s="74"/>
    </row>
    <row r="244" spans="1:39">
      <c r="A244" s="72" t="s">
        <v>223</v>
      </c>
      <c r="F244" s="116"/>
      <c r="AK244" s="74"/>
    </row>
    <row r="245" spans="1:39">
      <c r="A245" s="72" t="s">
        <v>224</v>
      </c>
      <c r="F245" s="116"/>
      <c r="AK245" s="74"/>
    </row>
    <row r="246" spans="1:39">
      <c r="A246" s="72" t="s">
        <v>225</v>
      </c>
      <c r="F246" s="116"/>
      <c r="AK246" s="74"/>
    </row>
    <row r="247" spans="1:39">
      <c r="A247" s="72" t="s">
        <v>226</v>
      </c>
      <c r="F247" s="116"/>
      <c r="AK247" s="74"/>
    </row>
    <row r="248" spans="1:39">
      <c r="A248" s="72" t="s">
        <v>227</v>
      </c>
      <c r="F248" s="116"/>
      <c r="AK248" s="74"/>
    </row>
    <row r="249" spans="1:39">
      <c r="A249" s="72" t="s">
        <v>228</v>
      </c>
      <c r="F249" s="116"/>
      <c r="AK249" s="74"/>
    </row>
    <row r="250" spans="1:39">
      <c r="A250" s="72" t="s">
        <v>229</v>
      </c>
      <c r="F250" s="116"/>
      <c r="AK250" s="74"/>
      <c r="AM250" s="91"/>
    </row>
    <row r="251" spans="1:39">
      <c r="A251" s="72" t="s">
        <v>230</v>
      </c>
      <c r="F251" s="116"/>
      <c r="AK251" s="74"/>
      <c r="AM251" s="91"/>
    </row>
    <row r="252" spans="1:39">
      <c r="A252" s="72" t="s">
        <v>231</v>
      </c>
      <c r="F252" s="116"/>
      <c r="AK252" s="74"/>
      <c r="AM252" s="91"/>
    </row>
    <row r="253" spans="1:39">
      <c r="A253" s="80"/>
      <c r="F253" s="116"/>
      <c r="AK253" s="74"/>
    </row>
    <row r="254" spans="1:39">
      <c r="A254" s="80"/>
      <c r="F254" s="116"/>
      <c r="AK254" s="74"/>
    </row>
    <row r="255" spans="1:39" ht="12.75" customHeight="1">
      <c r="A255" s="80"/>
      <c r="F255" s="116"/>
      <c r="AK255" s="74"/>
    </row>
    <row r="256" spans="1:39" ht="12.75" customHeight="1">
      <c r="A256" s="80"/>
      <c r="F256" s="116"/>
      <c r="AK256" s="74"/>
    </row>
    <row r="257" spans="1:37">
      <c r="A257" s="80"/>
      <c r="F257" s="116"/>
      <c r="AK257" s="74"/>
    </row>
    <row r="258" spans="1:37">
      <c r="A258" s="80"/>
      <c r="F258" s="116"/>
      <c r="AK258" s="74"/>
    </row>
    <row r="259" spans="1:37">
      <c r="A259" s="80"/>
      <c r="F259" s="116"/>
      <c r="AK259" s="74"/>
    </row>
    <row r="260" spans="1:37">
      <c r="F260" s="116"/>
      <c r="AK260" s="74"/>
    </row>
    <row r="261" spans="1:37">
      <c r="F261" s="116"/>
      <c r="AK261" s="74"/>
    </row>
    <row r="262" spans="1:37">
      <c r="F262" s="116"/>
      <c r="AK262" s="74"/>
    </row>
    <row r="263" spans="1:37">
      <c r="F263" s="116"/>
      <c r="AK263" s="74"/>
    </row>
  </sheetData>
  <printOptions horizontalCentered="1"/>
  <pageMargins left="0.196850393700787" right="0.196850393700787" top="0.196850393700787" bottom="0.196850393700787" header="0" footer="0"/>
  <pageSetup paperSize="9" scale="42" fitToHeight="0" orientation="portrait" cellComments="atEnd" r:id="rId1"/>
  <headerFooter alignWithMargins="0">
    <oddHeader>&amp;L&amp;"Calibri"&amp;10&amp;K000000 General Business&amp;1#_x000D_</oddHeader>
  </headerFooter>
  <rowBreaks count="5" manualBreakCount="5">
    <brk id="32" min="1" max="14" man="1"/>
    <brk id="71" min="1" max="14" man="1"/>
    <brk id="115" min="1" max="14" man="1"/>
    <brk id="172" min="1" max="14" man="1"/>
    <brk id="220" min="1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18fbfd49-c8e6-4618-a77f-5ef25245836c" origin="userSelected">
  <element uid="4ecbf47d-2ec6-497d-85fc-f65b66e62fe7" value=""/>
  <element uid="588104ae-2895-48f0-94e0-4417fcf0f7f0" value=""/>
</sisl>
</file>

<file path=customXml/itemProps1.xml><?xml version="1.0" encoding="utf-8"?>
<ds:datastoreItem xmlns:ds="http://schemas.openxmlformats.org/officeDocument/2006/customXml" ds:itemID="{C79A43FC-14F3-4B77-BF02-482619ACF49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 Balance</vt:lpstr>
      <vt:lpstr>Cumulative Defaults</vt:lpstr>
      <vt:lpstr>Collateral Tables</vt:lpstr>
      <vt:lpstr>'Collateral Tables'!Print_Area</vt:lpstr>
      <vt:lpstr>'Collateral Tables'!Print_Titles</vt:lpstr>
    </vt:vector>
  </TitlesOfParts>
  <Company>Societe Generale Australia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jxa</dc:creator>
  <cp:lastModifiedBy>PUREVDORJ Uranbileg (CNH)</cp:lastModifiedBy>
  <cp:lastPrinted>2013-10-09T02:16:10Z</cp:lastPrinted>
  <dcterms:created xsi:type="dcterms:W3CDTF">2002-07-29T05:07:38Z</dcterms:created>
  <dcterms:modified xsi:type="dcterms:W3CDTF">2026-08-18T00:12:46Z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2a04b712-7401-46dc-93e8-b253e19e8cd1</vt:lpwstr>
  </property>
  <property fmtid="{D5CDD505-2E9C-101B-9397-08002B2CF9AE}" pid="3" name="bjSaver">
    <vt:lpwstr>U9Hb5FXWjQCobA+F6wGlhekIfFk1A0i7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policy="18fbfd49-c8e6-4618-a77f-5ef25245836c" origin="userSelected" xmlns="http://www.boldonj</vt:lpwstr>
  </property>
  <property fmtid="{D5CDD505-2E9C-101B-9397-08002B2CF9AE}" pid="6" name="bjDocumentLabelXML-0">
    <vt:lpwstr>ames.com/2008/01/sie/internal/label"&gt;&lt;element uid="4ecbf47d-2ec6-497d-85fc-f65b66e62fe7" value="" /&gt;&lt;element uid="588104ae-2895-48f0-94e0-4417fcf0f7f0" value="" /&gt;&lt;/sisl&gt;</vt:lpwstr>
  </property>
  <property fmtid="{D5CDD505-2E9C-101B-9397-08002B2CF9AE}" pid="7" name="bjDocumentSecurityLabel">
    <vt:lpwstr>CNH Industrial: GENERAL BUSINESS  Contains no personal data</vt:lpwstr>
  </property>
  <property fmtid="{D5CDD505-2E9C-101B-9397-08002B2CF9AE}" pid="8" name="CNH-Classification">
    <vt:lpwstr>[GENERAL BUSINESS - Contains no personal data]</vt:lpwstr>
  </property>
  <property fmtid="{D5CDD505-2E9C-101B-9397-08002B2CF9AE}" pid="9" name="CNH-LabelledBy:">
    <vt:lpwstr>F58964B,11/08/2021 8:15:20 PM,GENERAL BUSINESS</vt:lpwstr>
  </property>
  <property fmtid="{D5CDD505-2E9C-101B-9397-08002B2CF9AE}" pid="10" name="MSIP_Label_7feb0fb4-c8a5-4461-a7eb-fddbf6a063ea_Enabled">
    <vt:lpwstr>true</vt:lpwstr>
  </property>
  <property fmtid="{D5CDD505-2E9C-101B-9397-08002B2CF9AE}" pid="11" name="MSIP_Label_7feb0fb4-c8a5-4461-a7eb-fddbf6a063ea_SetDate">
    <vt:lpwstr>2024-08-15T03:46:58Z</vt:lpwstr>
  </property>
  <property fmtid="{D5CDD505-2E9C-101B-9397-08002B2CF9AE}" pid="12" name="MSIP_Label_7feb0fb4-c8a5-4461-a7eb-fddbf6a063ea_Method">
    <vt:lpwstr>Standard</vt:lpwstr>
  </property>
  <property fmtid="{D5CDD505-2E9C-101B-9397-08002B2CF9AE}" pid="13" name="MSIP_Label_7feb0fb4-c8a5-4461-a7eb-fddbf6a063ea_Name">
    <vt:lpwstr>General Business</vt:lpwstr>
  </property>
  <property fmtid="{D5CDD505-2E9C-101B-9397-08002B2CF9AE}" pid="14" name="MSIP_Label_7feb0fb4-c8a5-4461-a7eb-fddbf6a063ea_SiteId">
    <vt:lpwstr>79310fb0-d39b-486b-b77b-25f3e0c82a0e</vt:lpwstr>
  </property>
  <property fmtid="{D5CDD505-2E9C-101B-9397-08002B2CF9AE}" pid="15" name="MSIP_Label_7feb0fb4-c8a5-4461-a7eb-fddbf6a063ea_ActionId">
    <vt:lpwstr>77e92b50-a269-4db2-8931-cb8d8e2b6be5</vt:lpwstr>
  </property>
  <property fmtid="{D5CDD505-2E9C-101B-9397-08002B2CF9AE}" pid="16" name="MSIP_Label_7feb0fb4-c8a5-4461-a7eb-fddbf6a063ea_ContentBits">
    <vt:lpwstr>1</vt:lpwstr>
  </property>
</Properties>
</file>